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70" yWindow="240" windowWidth="14400" windowHeight="12120" tabRatio="732" firstSheet="2" activeTab="29"/>
  </bookViews>
  <sheets>
    <sheet name="HRÁČI" sheetId="1" r:id="rId1"/>
    <sheet name="Losuj" sheetId="2" r:id="rId2"/>
    <sheet name="I" sheetId="3" r:id="rId3"/>
    <sheet name="BA I" sheetId="4" r:id="rId4"/>
    <sheet name="II" sheetId="5" r:id="rId5"/>
    <sheet name="BA II" sheetId="6" r:id="rId6"/>
    <sheet name="III" sheetId="7" r:id="rId7"/>
    <sheet name="BA III" sheetId="8" r:id="rId8"/>
    <sheet name="IV" sheetId="9" r:id="rId9"/>
    <sheet name="BA IV" sheetId="10" r:id="rId10"/>
    <sheet name="V" sheetId="11" r:id="rId11"/>
    <sheet name="BA V" sheetId="12" r:id="rId12"/>
    <sheet name="VI" sheetId="13" r:id="rId13"/>
    <sheet name="BA VI" sheetId="14" r:id="rId14"/>
    <sheet name="VII" sheetId="15" r:id="rId15"/>
    <sheet name="BA VII" sheetId="16" r:id="rId16"/>
    <sheet name="VIII" sheetId="17" r:id="rId17"/>
    <sheet name="BA VIII" sheetId="18" r:id="rId18"/>
    <sheet name="IX" sheetId="19" r:id="rId19"/>
    <sheet name="BA IX" sheetId="20" r:id="rId20"/>
    <sheet name="X" sheetId="21" r:id="rId21"/>
    <sheet name="BA X" sheetId="22" r:id="rId22"/>
    <sheet name="XI" sheetId="23" r:id="rId23"/>
    <sheet name="BA XI" sheetId="24" r:id="rId24"/>
    <sheet name="XII" sheetId="25" r:id="rId25"/>
    <sheet name="BA XII" sheetId="26" r:id="rId26"/>
    <sheet name="PB" sheetId="27" r:id="rId27"/>
    <sheet name="ZB" sheetId="28" r:id="rId28"/>
    <sheet name="SB" sheetId="29" r:id="rId29"/>
    <sheet name="BLL 2010" sheetId="30" r:id="rId30"/>
  </sheets>
  <definedNames/>
  <calcPr fullCalcOnLoad="1"/>
</workbook>
</file>

<file path=xl/sharedStrings.xml><?xml version="1.0" encoding="utf-8"?>
<sst xmlns="http://schemas.openxmlformats.org/spreadsheetml/2006/main" count="1361" uniqueCount="140">
  <si>
    <t>SPOLU</t>
  </si>
  <si>
    <t>BODY</t>
  </si>
  <si>
    <t>PORADIE</t>
  </si>
  <si>
    <t>Č.H.</t>
  </si>
  <si>
    <t>MENO HRÁČA</t>
  </si>
  <si>
    <t>ZB1</t>
  </si>
  <si>
    <t>PB1</t>
  </si>
  <si>
    <t>SB1</t>
  </si>
  <si>
    <t>BP1</t>
  </si>
  <si>
    <t>ZB2</t>
  </si>
  <si>
    <t>PB2</t>
  </si>
  <si>
    <t>SB2</t>
  </si>
  <si>
    <t>BP2</t>
  </si>
  <si>
    <t>ZBs</t>
  </si>
  <si>
    <t>PBs</t>
  </si>
  <si>
    <t>SBs</t>
  </si>
  <si>
    <t>BPs</t>
  </si>
  <si>
    <t>BP</t>
  </si>
  <si>
    <t>I. SPOLU</t>
  </si>
  <si>
    <t>SB</t>
  </si>
  <si>
    <t>PB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</si>
  <si>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</si>
  <si>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</si>
  <si>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</si>
  <si>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</si>
  <si>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</si>
  <si>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</si>
  <si>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</si>
  <si>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</si>
  <si>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</si>
  <si>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</t>
  </si>
  <si>
    <t>POR.</t>
  </si>
  <si>
    <t>Súťažné body</t>
  </si>
  <si>
    <t>súčet ZB + PB</t>
  </si>
  <si>
    <t>Aktivita</t>
  </si>
  <si>
    <t>prémiové body</t>
  </si>
  <si>
    <t>ZB</t>
  </si>
  <si>
    <t>Produktivita</t>
  </si>
  <si>
    <t>peniaze</t>
  </si>
  <si>
    <t>BONUS</t>
  </si>
  <si>
    <t>ČÍSLO HRÁČA</t>
  </si>
  <si>
    <t>IT NICK</t>
  </si>
  <si>
    <t>PRIEZVISKO</t>
  </si>
  <si>
    <t>MENO</t>
  </si>
  <si>
    <t>prémiové body  (nenásobené)</t>
  </si>
  <si>
    <t>XI</t>
  </si>
  <si>
    <t>XII</t>
  </si>
  <si>
    <t>Dobiaš</t>
  </si>
  <si>
    <t>Martin</t>
  </si>
  <si>
    <t>mxd</t>
  </si>
  <si>
    <t xml:space="preserve">Leskovský  </t>
  </si>
  <si>
    <t>Roman</t>
  </si>
  <si>
    <t>LeRo</t>
  </si>
  <si>
    <t xml:space="preserve">Kazimír </t>
  </si>
  <si>
    <t>Jozef</t>
  </si>
  <si>
    <t xml:space="preserve">Vavrík  </t>
  </si>
  <si>
    <t>Iv4n Sr.</t>
  </si>
  <si>
    <t>Ivan</t>
  </si>
  <si>
    <t>Iv4n Jr.</t>
  </si>
  <si>
    <t xml:space="preserve">Bisák </t>
  </si>
  <si>
    <t>Viliam</t>
  </si>
  <si>
    <t xml:space="preserve">Hegyi </t>
  </si>
  <si>
    <t>Juraj</t>
  </si>
  <si>
    <t>Shad</t>
  </si>
  <si>
    <t>Vavríková</t>
  </si>
  <si>
    <t>Lucia</t>
  </si>
  <si>
    <t>lilo</t>
  </si>
  <si>
    <t xml:space="preserve">Andraščíková  </t>
  </si>
  <si>
    <t>Beáta</t>
  </si>
  <si>
    <t>Diablica</t>
  </si>
  <si>
    <t>Andraščík</t>
  </si>
  <si>
    <t>Michal</t>
  </si>
  <si>
    <t>KVRP</t>
  </si>
  <si>
    <t>Katarína</t>
  </si>
  <si>
    <t>KatkaAnd</t>
  </si>
  <si>
    <t>Peter</t>
  </si>
  <si>
    <t>Danics</t>
  </si>
  <si>
    <t>Erich</t>
  </si>
  <si>
    <t>Rigo</t>
  </si>
  <si>
    <t>Ľudovít</t>
  </si>
  <si>
    <t>Učník</t>
  </si>
  <si>
    <t>Stanislav</t>
  </si>
  <si>
    <t xml:space="preserve">Stadtrucker </t>
  </si>
  <si>
    <t>Fedor</t>
  </si>
  <si>
    <t>Fredy 16</t>
  </si>
  <si>
    <t>Dohnány</t>
  </si>
  <si>
    <t>Slovan</t>
  </si>
  <si>
    <t>Češek</t>
  </si>
  <si>
    <t>Ján</t>
  </si>
  <si>
    <t>Urban</t>
  </si>
  <si>
    <t>Daniel</t>
  </si>
  <si>
    <t>Svätojánsky</t>
  </si>
  <si>
    <t>dunlop1</t>
  </si>
  <si>
    <t>Šereš</t>
  </si>
  <si>
    <t>Karol</t>
  </si>
  <si>
    <t>Jamečný</t>
  </si>
  <si>
    <t>Milan</t>
  </si>
  <si>
    <t>Biely</t>
  </si>
  <si>
    <t>petrik48</t>
  </si>
  <si>
    <t>Gavula</t>
  </si>
  <si>
    <t>Gabriel</t>
  </si>
  <si>
    <t>Alfoldy</t>
  </si>
  <si>
    <t>František</t>
  </si>
  <si>
    <t>Slivovič</t>
  </si>
  <si>
    <t>ZOZNAM HIER NAD 50 PB</t>
  </si>
  <si>
    <r>
      <t xml:space="preserve">BODY ZA PORADIE </t>
    </r>
    <r>
      <rPr>
        <sz val="12"/>
        <color indexed="54"/>
        <rFont val="Arial CE"/>
        <family val="2"/>
      </rPr>
      <t>( vrátane bonusov za PB a BP )</t>
    </r>
  </si>
  <si>
    <t>Mizu</t>
  </si>
  <si>
    <t>Prítomný</t>
  </si>
  <si>
    <t>LOS</t>
  </si>
  <si>
    <t>Serbin</t>
  </si>
  <si>
    <t>Rastislav</t>
  </si>
  <si>
    <t>chrticek</t>
  </si>
  <si>
    <t>PB1S</t>
  </si>
  <si>
    <t>PB2S</t>
  </si>
  <si>
    <t>Lahučký</t>
  </si>
  <si>
    <t>Alojz</t>
  </si>
  <si>
    <t>madar5</t>
  </si>
  <si>
    <t>BRATISLAVSKÁ LICITOVANÁ LIGA 2010</t>
  </si>
  <si>
    <t>1. KOLO</t>
  </si>
  <si>
    <t>2. KOLO</t>
  </si>
  <si>
    <t>stôl</t>
  </si>
  <si>
    <t>AKTÉR</t>
  </si>
  <si>
    <t>POPIS</t>
  </si>
  <si>
    <t>Hráčov</t>
  </si>
  <si>
    <t>Počet hráčov</t>
  </si>
  <si>
    <t>LIGA</t>
  </si>
  <si>
    <t>KLUB</t>
  </si>
  <si>
    <t>BA</t>
  </si>
  <si>
    <t>N</t>
  </si>
  <si>
    <t xml:space="preserve">Sem si vždy po vylosovaní urob zálohu, keby sa to to dojekabátilo :-) </t>
  </si>
  <si>
    <t>Gregor</t>
  </si>
  <si>
    <t>Vladimír</t>
  </si>
  <si>
    <t>vlado.gregor@zoznam.sk</t>
  </si>
  <si>
    <t>Leskovský</t>
  </si>
  <si>
    <t>2x7 a 100 na 4T s oboma T 10 na 20 s V</t>
  </si>
  <si>
    <t>Stadtrucker</t>
  </si>
  <si>
    <t>2x7 Č a 100 na 4T s V</t>
  </si>
  <si>
    <t>2x7 Č a 100 na 4T a 4P bez V</t>
  </si>
  <si>
    <t>100 Č na 3 T bez X s V</t>
  </si>
  <si>
    <t>nie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</si>
</sst>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"/>
    <numFmt numFmtId="173" formatCode="m/d"/>
    <numFmt numFmtId="174" formatCode="d\-mmm"/>
    <numFmt numFmtId="175" formatCode="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1B]d\.\ mmmm\ yyyy"/>
    <numFmt numFmtId="193" formatCode="#,##0\ _S_k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d/m/yyyy;@"/>
    <numFmt numFmtId="207" formatCode="d/m;@"/>
    <numFmt numFmtId="208" formatCode="[$-41B]d\-mmm\.;@"/>
    <numFmt numFmtId="209" formatCode="0.00_ ;[Red]\-0.00\ "/>
    <numFmt numFmtId="210" formatCode="#,##0.00\ [$€-1];[Red]\-#,##0.00\ [$€-1]"/>
    <numFmt numFmtId="211" formatCode="0.0_ ;[Red]\-0.0\ "/>
    <numFmt numFmtId="212" formatCode="0_ ;[Red]\-0\ "/>
  </numFmts>
  <fonts count="100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53"/>
      <name val="Bookman Old Style"/>
      <family val="1"/>
    </font>
    <font>
      <sz val="14"/>
      <color indexed="54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2"/>
    </font>
    <font>
      <b/>
      <sz val="8"/>
      <color indexed="18"/>
      <name val="Arial CE"/>
      <family val="2"/>
    </font>
    <font>
      <b/>
      <sz val="9"/>
      <color indexed="18"/>
      <name val="Arial CE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7"/>
      <name val="Arial CE"/>
      <family val="2"/>
    </font>
    <font>
      <sz val="10"/>
      <color indexed="17"/>
      <name val="Arial"/>
      <family val="2"/>
    </font>
    <font>
      <b/>
      <sz val="12"/>
      <color indexed="1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23"/>
      <name val="Arial"/>
      <family val="2"/>
    </font>
    <font>
      <b/>
      <sz val="12"/>
      <color indexed="54"/>
      <name val="Arial CE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36"/>
      <color indexed="17"/>
      <name val="Verdana"/>
      <family val="2"/>
    </font>
    <font>
      <sz val="12"/>
      <color indexed="54"/>
      <name val="Arial CE"/>
      <family val="2"/>
    </font>
    <font>
      <b/>
      <sz val="20"/>
      <color indexed="53"/>
      <name val="Bookman Old Style"/>
      <family val="1"/>
    </font>
    <font>
      <sz val="9"/>
      <color indexed="55"/>
      <name val="Arial CE"/>
      <family val="2"/>
    </font>
    <font>
      <sz val="9"/>
      <color indexed="55"/>
      <name val="Arial Narrow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 CE"/>
      <family val="0"/>
    </font>
    <font>
      <sz val="10"/>
      <color indexed="9"/>
      <name val="Arial CE"/>
      <family val="0"/>
    </font>
    <font>
      <b/>
      <i/>
      <sz val="16"/>
      <color indexed="9"/>
      <name val="Times New Roman"/>
      <family val="1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17"/>
      <name val="Verdana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8"/>
      <name val="Arial CE"/>
      <family val="0"/>
    </font>
    <font>
      <b/>
      <sz val="11"/>
      <color indexed="9"/>
      <name val="Arial"/>
      <family val="2"/>
    </font>
    <font>
      <b/>
      <sz val="9"/>
      <color indexed="12"/>
      <name val="Arial"/>
      <family val="2"/>
    </font>
    <font>
      <b/>
      <sz val="11"/>
      <color indexed="58"/>
      <name val="Arial"/>
      <family val="2"/>
    </font>
    <font>
      <b/>
      <sz val="12"/>
      <name val="Arial"/>
      <family val="2"/>
    </font>
    <font>
      <sz val="7"/>
      <color indexed="55"/>
      <name val="Arial Narrow"/>
      <family val="2"/>
    </font>
    <font>
      <sz val="8"/>
      <color indexed="55"/>
      <name val="Arial CE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24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9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9"/>
      <color rgb="FF0070C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5" fillId="0" borderId="0" xfId="47" applyFont="1">
      <alignment/>
      <protection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5" fontId="15" fillId="0" borderId="0" xfId="47" applyNumberFormat="1" applyFont="1">
      <alignment/>
      <protection/>
    </xf>
    <xf numFmtId="0" fontId="6" fillId="33" borderId="10" xfId="47" applyFont="1" applyFill="1" applyBorder="1" applyAlignment="1">
      <alignment horizontal="center"/>
      <protection/>
    </xf>
    <xf numFmtId="0" fontId="10" fillId="34" borderId="11" xfId="47" applyFont="1" applyFill="1" applyBorder="1" applyAlignment="1">
      <alignment horizontal="center"/>
      <protection/>
    </xf>
    <xf numFmtId="0" fontId="7" fillId="34" borderId="12" xfId="47" applyFont="1" applyFill="1" applyBorder="1" applyAlignment="1">
      <alignment horizontal="center"/>
      <protection/>
    </xf>
    <xf numFmtId="0" fontId="8" fillId="34" borderId="12" xfId="47" applyFont="1" applyFill="1" applyBorder="1">
      <alignment/>
      <protection/>
    </xf>
    <xf numFmtId="0" fontId="8" fillId="34" borderId="13" xfId="47" applyFont="1" applyFill="1" applyBorder="1">
      <alignment/>
      <protection/>
    </xf>
    <xf numFmtId="0" fontId="12" fillId="33" borderId="11" xfId="47" applyFont="1" applyFill="1" applyBorder="1" applyAlignment="1">
      <alignment horizontal="center"/>
      <protection/>
    </xf>
    <xf numFmtId="0" fontId="13" fillId="33" borderId="11" xfId="47" applyFont="1" applyFill="1" applyBorder="1" applyAlignment="1">
      <alignment horizontal="center"/>
      <protection/>
    </xf>
    <xf numFmtId="0" fontId="7" fillId="35" borderId="14" xfId="47" applyFont="1" applyFill="1" applyBorder="1" applyAlignment="1">
      <alignment horizontal="center"/>
      <protection/>
    </xf>
    <xf numFmtId="0" fontId="7" fillId="36" borderId="14" xfId="47" applyFont="1" applyFill="1" applyBorder="1" applyAlignment="1">
      <alignment horizontal="center"/>
      <protection/>
    </xf>
    <xf numFmtId="0" fontId="7" fillId="36" borderId="15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49" fontId="20" fillId="0" borderId="0" xfId="47" applyNumberFormat="1" applyFont="1" applyAlignment="1">
      <alignment horizontal="center"/>
      <protection/>
    </xf>
    <xf numFmtId="1" fontId="14" fillId="37" borderId="16" xfId="47" applyNumberFormat="1" applyFont="1" applyFill="1" applyBorder="1" applyAlignment="1">
      <alignment horizontal="center"/>
      <protection/>
    </xf>
    <xf numFmtId="0" fontId="21" fillId="0" borderId="0" xfId="48">
      <alignment/>
      <protection/>
    </xf>
    <xf numFmtId="0" fontId="22" fillId="34" borderId="16" xfId="48" applyFont="1" applyFill="1" applyBorder="1" applyAlignment="1">
      <alignment horizontal="center"/>
      <protection/>
    </xf>
    <xf numFmtId="0" fontId="21" fillId="0" borderId="0" xfId="48" applyFont="1">
      <alignment/>
      <protection/>
    </xf>
    <xf numFmtId="0" fontId="26" fillId="0" borderId="0" xfId="48" applyFont="1">
      <alignment/>
      <protection/>
    </xf>
    <xf numFmtId="0" fontId="25" fillId="0" borderId="0" xfId="48" applyFont="1">
      <alignment/>
      <protection/>
    </xf>
    <xf numFmtId="0" fontId="21" fillId="0" borderId="0" xfId="48" applyFill="1">
      <alignment/>
      <protection/>
    </xf>
    <xf numFmtId="0" fontId="2" fillId="0" borderId="0" xfId="49">
      <alignment/>
      <protection/>
    </xf>
    <xf numFmtId="0" fontId="22" fillId="34" borderId="17" xfId="48" applyFont="1" applyFill="1" applyBorder="1" applyAlignment="1">
      <alignment horizontal="center"/>
      <protection/>
    </xf>
    <xf numFmtId="0" fontId="2" fillId="0" borderId="0" xfId="49" applyBorder="1">
      <alignment/>
      <protection/>
    </xf>
    <xf numFmtId="0" fontId="2" fillId="0" borderId="0" xfId="49" applyAlignment="1">
      <alignment horizontal="center"/>
      <protection/>
    </xf>
    <xf numFmtId="0" fontId="2" fillId="0" borderId="0" xfId="49" applyFill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2" fillId="0" borderId="18" xfId="49" applyBorder="1" applyAlignment="1">
      <alignment horizontal="left"/>
      <protection/>
    </xf>
    <xf numFmtId="0" fontId="22" fillId="34" borderId="19" xfId="48" applyFont="1" applyFill="1" applyBorder="1" applyAlignment="1">
      <alignment horizontal="center"/>
      <protection/>
    </xf>
    <xf numFmtId="0" fontId="22" fillId="38" borderId="14" xfId="48" applyFont="1" applyFill="1" applyBorder="1" applyAlignment="1">
      <alignment horizontal="center"/>
      <protection/>
    </xf>
    <xf numFmtId="0" fontId="21" fillId="0" borderId="0" xfId="48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33" fillId="0" borderId="18" xfId="49" applyFont="1" applyBorder="1" applyAlignment="1">
      <alignment horizontal="left"/>
      <protection/>
    </xf>
    <xf numFmtId="1" fontId="29" fillId="37" borderId="20" xfId="48" applyNumberFormat="1" applyFont="1" applyFill="1" applyBorder="1" applyAlignment="1">
      <alignment horizontal="center"/>
      <protection/>
    </xf>
    <xf numFmtId="0" fontId="30" fillId="37" borderId="17" xfId="48" applyFont="1" applyFill="1" applyBorder="1" applyAlignment="1">
      <alignment horizontal="center"/>
      <protection/>
    </xf>
    <xf numFmtId="0" fontId="30" fillId="37" borderId="16" xfId="48" applyFont="1" applyFill="1" applyBorder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2" fillId="0" borderId="0" xfId="0" applyFont="1" applyAlignment="1">
      <alignment/>
    </xf>
    <xf numFmtId="0" fontId="39" fillId="0" borderId="0" xfId="49" applyFont="1" applyFill="1" applyAlignment="1">
      <alignment horizontal="center"/>
      <protection/>
    </xf>
    <xf numFmtId="0" fontId="30" fillId="39" borderId="14" xfId="48" applyFont="1" applyFill="1" applyBorder="1" applyAlignment="1">
      <alignment horizontal="center"/>
      <protection/>
    </xf>
    <xf numFmtId="1" fontId="29" fillId="37" borderId="21" xfId="4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47" applyFill="1" applyAlignment="1">
      <alignment horizontal="center"/>
      <protection/>
    </xf>
    <xf numFmtId="0" fontId="0" fillId="33" borderId="16" xfId="47" applyFont="1" applyFill="1" applyBorder="1" applyAlignment="1">
      <alignment horizontal="center"/>
      <protection/>
    </xf>
    <xf numFmtId="0" fontId="2" fillId="40" borderId="0" xfId="47" applyFill="1">
      <alignment/>
      <protection/>
    </xf>
    <xf numFmtId="0" fontId="0" fillId="40" borderId="0" xfId="0" applyFill="1" applyAlignment="1">
      <alignment/>
    </xf>
    <xf numFmtId="0" fontId="27" fillId="41" borderId="0" xfId="47" applyFont="1" applyFill="1" applyBorder="1" applyAlignment="1">
      <alignment horizontal="left"/>
      <protection/>
    </xf>
    <xf numFmtId="0" fontId="27" fillId="41" borderId="0" xfId="0" applyFont="1" applyFill="1" applyBorder="1" applyAlignment="1">
      <alignment horizontal="left"/>
    </xf>
    <xf numFmtId="0" fontId="8" fillId="33" borderId="17" xfId="47" applyFont="1" applyFill="1" applyBorder="1">
      <alignment/>
      <protection/>
    </xf>
    <xf numFmtId="0" fontId="8" fillId="33" borderId="16" xfId="47" applyFont="1" applyFill="1" applyBorder="1">
      <alignment/>
      <protection/>
    </xf>
    <xf numFmtId="0" fontId="30" fillId="33" borderId="16" xfId="0" applyFont="1" applyFill="1" applyBorder="1" applyAlignment="1">
      <alignment/>
    </xf>
    <xf numFmtId="0" fontId="8" fillId="33" borderId="22" xfId="47" applyFont="1" applyFill="1" applyBorder="1">
      <alignment/>
      <protection/>
    </xf>
    <xf numFmtId="0" fontId="12" fillId="33" borderId="13" xfId="47" applyFont="1" applyFill="1" applyBorder="1" applyAlignment="1">
      <alignment horizontal="center"/>
      <protection/>
    </xf>
    <xf numFmtId="0" fontId="12" fillId="42" borderId="11" xfId="47" applyFont="1" applyFill="1" applyBorder="1" applyAlignment="1">
      <alignment horizontal="center"/>
      <protection/>
    </xf>
    <xf numFmtId="0" fontId="13" fillId="42" borderId="11" xfId="47" applyFont="1" applyFill="1" applyBorder="1" applyAlignment="1">
      <alignment horizontal="center"/>
      <protection/>
    </xf>
    <xf numFmtId="0" fontId="8" fillId="43" borderId="11" xfId="47" applyFont="1" applyFill="1" applyBorder="1" applyAlignment="1">
      <alignment horizontal="center"/>
      <protection/>
    </xf>
    <xf numFmtId="0" fontId="7" fillId="35" borderId="15" xfId="47" applyFont="1" applyFill="1" applyBorder="1">
      <alignment/>
      <protection/>
    </xf>
    <xf numFmtId="0" fontId="0" fillId="42" borderId="10" xfId="47" applyFont="1" applyFill="1" applyBorder="1" applyAlignment="1">
      <alignment horizontal="center"/>
      <protection/>
    </xf>
    <xf numFmtId="0" fontId="22" fillId="42" borderId="10" xfId="47" applyFont="1" applyFill="1" applyBorder="1" applyAlignment="1">
      <alignment horizontal="left"/>
      <protection/>
    </xf>
    <xf numFmtId="0" fontId="23" fillId="42" borderId="10" xfId="47" applyFont="1" applyFill="1" applyBorder="1" applyAlignment="1">
      <alignment horizontal="left"/>
      <protection/>
    </xf>
    <xf numFmtId="1" fontId="22" fillId="44" borderId="10" xfId="47" applyNumberFormat="1" applyFont="1" applyFill="1" applyBorder="1" applyAlignment="1">
      <alignment horizontal="center"/>
      <protection/>
    </xf>
    <xf numFmtId="1" fontId="22" fillId="0" borderId="10" xfId="47" applyNumberFormat="1" applyFont="1" applyFill="1" applyBorder="1" applyAlignment="1">
      <alignment horizontal="center"/>
      <protection/>
    </xf>
    <xf numFmtId="1" fontId="22" fillId="34" borderId="10" xfId="47" applyNumberFormat="1" applyFont="1" applyFill="1" applyBorder="1" applyAlignment="1">
      <alignment horizontal="center"/>
      <protection/>
    </xf>
    <xf numFmtId="0" fontId="0" fillId="42" borderId="16" xfId="47" applyFont="1" applyFill="1" applyBorder="1" applyAlignment="1">
      <alignment horizontal="center"/>
      <protection/>
    </xf>
    <xf numFmtId="0" fontId="22" fillId="42" borderId="16" xfId="47" applyFont="1" applyFill="1" applyBorder="1" applyAlignment="1">
      <alignment horizontal="left"/>
      <protection/>
    </xf>
    <xf numFmtId="0" fontId="23" fillId="42" borderId="16" xfId="47" applyFont="1" applyFill="1" applyBorder="1" applyAlignment="1">
      <alignment horizontal="left"/>
      <protection/>
    </xf>
    <xf numFmtId="0" fontId="27" fillId="45" borderId="0" xfId="48" applyFont="1" applyFill="1">
      <alignment/>
      <protection/>
    </xf>
    <xf numFmtId="0" fontId="45" fillId="45" borderId="0" xfId="49" applyFont="1" applyFill="1">
      <alignment/>
      <protection/>
    </xf>
    <xf numFmtId="0" fontId="46" fillId="45" borderId="0" xfId="48" applyFont="1" applyFill="1">
      <alignment/>
      <protection/>
    </xf>
    <xf numFmtId="0" fontId="47" fillId="45" borderId="0" xfId="48" applyFont="1" applyFill="1" applyBorder="1" applyAlignment="1">
      <alignment horizontal="center"/>
      <protection/>
    </xf>
    <xf numFmtId="0" fontId="48" fillId="45" borderId="0" xfId="48" applyFont="1" applyFill="1">
      <alignment/>
      <protection/>
    </xf>
    <xf numFmtId="0" fontId="48" fillId="45" borderId="0" xfId="48" applyFont="1" applyFill="1" applyAlignment="1">
      <alignment horizontal="right"/>
      <protection/>
    </xf>
    <xf numFmtId="0" fontId="23" fillId="46" borderId="23" xfId="48" applyFont="1" applyFill="1" applyBorder="1" applyAlignment="1">
      <alignment horizontal="center" wrapText="1"/>
      <protection/>
    </xf>
    <xf numFmtId="1" fontId="28" fillId="46" borderId="23" xfId="48" applyNumberFormat="1" applyFont="1" applyFill="1" applyBorder="1" applyAlignment="1">
      <alignment horizontal="center"/>
      <protection/>
    </xf>
    <xf numFmtId="1" fontId="28" fillId="46" borderId="20" xfId="48" applyNumberFormat="1" applyFont="1" applyFill="1" applyBorder="1" applyAlignment="1">
      <alignment horizontal="center"/>
      <protection/>
    </xf>
    <xf numFmtId="0" fontId="24" fillId="46" borderId="24" xfId="48" applyFont="1" applyFill="1" applyBorder="1" applyAlignment="1">
      <alignment horizontal="center" vertical="center" wrapText="1"/>
      <protection/>
    </xf>
    <xf numFmtId="0" fontId="29" fillId="35" borderId="24" xfId="48" applyFont="1" applyFill="1" applyBorder="1" applyAlignment="1">
      <alignment horizontal="center"/>
      <protection/>
    </xf>
    <xf numFmtId="0" fontId="22" fillId="37" borderId="19" xfId="49" applyFont="1" applyFill="1" applyBorder="1" applyAlignment="1">
      <alignment horizontal="left"/>
      <protection/>
    </xf>
    <xf numFmtId="0" fontId="0" fillId="37" borderId="17" xfId="49" applyFont="1" applyFill="1" applyBorder="1" applyAlignment="1">
      <alignment horizontal="left"/>
      <protection/>
    </xf>
    <xf numFmtId="0" fontId="29" fillId="35" borderId="24" xfId="48" applyFont="1" applyFill="1" applyBorder="1" applyAlignment="1">
      <alignment horizontal="left"/>
      <protection/>
    </xf>
    <xf numFmtId="0" fontId="24" fillId="34" borderId="16" xfId="48" applyFont="1" applyFill="1" applyBorder="1" applyAlignment="1">
      <alignment horizontal="center"/>
      <protection/>
    </xf>
    <xf numFmtId="0" fontId="27" fillId="47" borderId="0" xfId="48" applyFont="1" applyFill="1">
      <alignment/>
      <protection/>
    </xf>
    <xf numFmtId="0" fontId="49" fillId="47" borderId="0" xfId="49" applyFont="1" applyFill="1">
      <alignment/>
      <protection/>
    </xf>
    <xf numFmtId="0" fontId="50" fillId="47" borderId="0" xfId="48" applyFont="1" applyFill="1">
      <alignment/>
      <protection/>
    </xf>
    <xf numFmtId="0" fontId="51" fillId="47" borderId="0" xfId="48" applyFont="1" applyFill="1" applyBorder="1" applyAlignment="1">
      <alignment horizontal="center"/>
      <protection/>
    </xf>
    <xf numFmtId="0" fontId="48" fillId="47" borderId="0" xfId="48" applyFont="1" applyFill="1">
      <alignment/>
      <protection/>
    </xf>
    <xf numFmtId="0" fontId="48" fillId="47" borderId="0" xfId="48" applyFont="1" applyFill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0" fillId="0" borderId="0" xfId="0" applyAlignment="1">
      <alignment horizontal="center"/>
    </xf>
    <xf numFmtId="1" fontId="22" fillId="35" borderId="10" xfId="47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44" fillId="48" borderId="0" xfId="49" applyFont="1" applyFill="1" applyBorder="1" applyAlignment="1">
      <alignment horizontal="center"/>
      <protection/>
    </xf>
    <xf numFmtId="172" fontId="17" fillId="40" borderId="20" xfId="48" applyNumberFormat="1" applyFont="1" applyFill="1" applyBorder="1" applyAlignment="1">
      <alignment horizontal="center"/>
      <protection/>
    </xf>
    <xf numFmtId="172" fontId="17" fillId="34" borderId="14" xfId="48" applyNumberFormat="1" applyFont="1" applyFill="1" applyBorder="1" applyAlignment="1">
      <alignment horizontal="center"/>
      <protection/>
    </xf>
    <xf numFmtId="0" fontId="30" fillId="39" borderId="25" xfId="48" applyFont="1" applyFill="1" applyBorder="1" applyAlignment="1">
      <alignment horizontal="center"/>
      <protection/>
    </xf>
    <xf numFmtId="0" fontId="36" fillId="37" borderId="14" xfId="48" applyFont="1" applyFill="1" applyBorder="1" applyAlignment="1">
      <alignment horizontal="center" wrapText="1"/>
      <protection/>
    </xf>
    <xf numFmtId="0" fontId="31" fillId="37" borderId="10" xfId="48" applyFont="1" applyFill="1" applyBorder="1" applyAlignment="1">
      <alignment horizontal="center" vertical="center" wrapText="1"/>
      <protection/>
    </xf>
    <xf numFmtId="0" fontId="27" fillId="48" borderId="0" xfId="48" applyFont="1" applyFill="1" applyAlignment="1">
      <alignment horizontal="left"/>
      <protection/>
    </xf>
    <xf numFmtId="0" fontId="49" fillId="48" borderId="0" xfId="49" applyFont="1" applyFill="1" applyAlignment="1">
      <alignment horizontal="left"/>
      <protection/>
    </xf>
    <xf numFmtId="0" fontId="50" fillId="48" borderId="0" xfId="48" applyFont="1" applyFill="1" applyAlignment="1">
      <alignment horizontal="left"/>
      <protection/>
    </xf>
    <xf numFmtId="0" fontId="51" fillId="48" borderId="0" xfId="48" applyFont="1" applyFill="1" applyBorder="1" applyAlignment="1">
      <alignment horizontal="left"/>
      <protection/>
    </xf>
    <xf numFmtId="0" fontId="48" fillId="48" borderId="0" xfId="48" applyFont="1" applyFill="1" applyAlignment="1">
      <alignment horizontal="left"/>
      <protection/>
    </xf>
    <xf numFmtId="0" fontId="22" fillId="35" borderId="14" xfId="48" applyFont="1" applyFill="1" applyBorder="1" applyAlignment="1">
      <alignment horizontal="center"/>
      <protection/>
    </xf>
    <xf numFmtId="172" fontId="54" fillId="35" borderId="10" xfId="48" applyNumberFormat="1" applyFont="1" applyFill="1" applyBorder="1" applyAlignment="1">
      <alignment horizontal="center"/>
      <protection/>
    </xf>
    <xf numFmtId="0" fontId="55" fillId="38" borderId="10" xfId="48" applyFont="1" applyFill="1" applyBorder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55" fillId="38" borderId="25" xfId="48" applyFont="1" applyFill="1" applyBorder="1" applyAlignment="1">
      <alignment horizontal="center"/>
      <protection/>
    </xf>
    <xf numFmtId="0" fontId="30" fillId="44" borderId="16" xfId="48" applyFont="1" applyFill="1" applyBorder="1" applyAlignment="1">
      <alignment horizontal="center"/>
      <protection/>
    </xf>
    <xf numFmtId="0" fontId="27" fillId="49" borderId="19" xfId="47" applyFont="1" applyFill="1" applyBorder="1">
      <alignment/>
      <protection/>
    </xf>
    <xf numFmtId="0" fontId="42" fillId="49" borderId="17" xfId="47" applyFont="1" applyFill="1" applyBorder="1">
      <alignment/>
      <protection/>
    </xf>
    <xf numFmtId="0" fontId="27" fillId="49" borderId="24" xfId="47" applyFont="1" applyFill="1" applyBorder="1">
      <alignment/>
      <protection/>
    </xf>
    <xf numFmtId="0" fontId="42" fillId="49" borderId="26" xfId="47" applyFont="1" applyFill="1" applyBorder="1">
      <alignment/>
      <protection/>
    </xf>
    <xf numFmtId="0" fontId="57" fillId="0" borderId="0" xfId="49" applyFont="1">
      <alignment/>
      <protection/>
    </xf>
    <xf numFmtId="0" fontId="30" fillId="39" borderId="19" xfId="47" applyFont="1" applyFill="1" applyBorder="1" applyAlignment="1">
      <alignment horizontal="center"/>
      <protection/>
    </xf>
    <xf numFmtId="0" fontId="30" fillId="39" borderId="16" xfId="47" applyFont="1" applyFill="1" applyBorder="1" applyAlignment="1">
      <alignment horizontal="center"/>
      <protection/>
    </xf>
    <xf numFmtId="0" fontId="0" fillId="50" borderId="0" xfId="0" applyFill="1" applyAlignment="1">
      <alignment/>
    </xf>
    <xf numFmtId="2" fontId="15" fillId="0" borderId="0" xfId="47" applyNumberFormat="1" applyFont="1">
      <alignment/>
      <protection/>
    </xf>
    <xf numFmtId="2" fontId="51" fillId="51" borderId="16" xfId="47" applyNumberFormat="1" applyFont="1" applyFill="1" applyBorder="1">
      <alignment/>
      <protection/>
    </xf>
    <xf numFmtId="0" fontId="58" fillId="52" borderId="0" xfId="0" applyFont="1" applyFill="1" applyBorder="1" applyAlignment="1">
      <alignment horizontal="center"/>
    </xf>
    <xf numFmtId="0" fontId="58" fillId="53" borderId="0" xfId="0" applyFont="1" applyFill="1" applyBorder="1" applyAlignment="1">
      <alignment horizontal="center"/>
    </xf>
    <xf numFmtId="209" fontId="14" fillId="0" borderId="16" xfId="47" applyNumberFormat="1" applyFont="1" applyFill="1" applyBorder="1">
      <alignment/>
      <protection/>
    </xf>
    <xf numFmtId="1" fontId="59" fillId="0" borderId="16" xfId="47" applyNumberFormat="1" applyFont="1" applyFill="1" applyBorder="1">
      <alignment/>
      <protection/>
    </xf>
    <xf numFmtId="209" fontId="14" fillId="35" borderId="10" xfId="47" applyNumberFormat="1" applyFont="1" applyFill="1" applyBorder="1">
      <alignment/>
      <protection/>
    </xf>
    <xf numFmtId="209" fontId="14" fillId="42" borderId="10" xfId="47" applyNumberFormat="1" applyFont="1" applyFill="1" applyBorder="1">
      <alignment/>
      <protection/>
    </xf>
    <xf numFmtId="209" fontId="14" fillId="33" borderId="10" xfId="47" applyNumberFormat="1" applyFont="1" applyFill="1" applyBorder="1">
      <alignment/>
      <protection/>
    </xf>
    <xf numFmtId="210" fontId="56" fillId="33" borderId="10" xfId="48" applyNumberFormat="1" applyFont="1" applyFill="1" applyBorder="1" applyAlignment="1">
      <alignment horizontal="center"/>
      <protection/>
    </xf>
    <xf numFmtId="209" fontId="21" fillId="42" borderId="16" xfId="48" applyNumberFormat="1" applyFont="1" applyFill="1" applyBorder="1" applyAlignment="1">
      <alignment horizontal="right"/>
      <protection/>
    </xf>
    <xf numFmtId="209" fontId="21" fillId="0" borderId="16" xfId="48" applyNumberFormat="1" applyFont="1" applyFill="1" applyBorder="1" applyAlignment="1">
      <alignment horizontal="right"/>
      <protection/>
    </xf>
    <xf numFmtId="172" fontId="61" fillId="40" borderId="20" xfId="48" applyNumberFormat="1" applyFont="1" applyFill="1" applyBorder="1" applyAlignment="1">
      <alignment horizontal="center"/>
      <protection/>
    </xf>
    <xf numFmtId="172" fontId="61" fillId="37" borderId="14" xfId="48" applyNumberFormat="1" applyFont="1" applyFill="1" applyBorder="1" applyAlignment="1">
      <alignment horizontal="center"/>
      <protection/>
    </xf>
    <xf numFmtId="209" fontId="24" fillId="34" borderId="10" xfId="48" applyNumberFormat="1" applyFont="1" applyFill="1" applyBorder="1" applyAlignment="1">
      <alignment horizontal="right"/>
      <protection/>
    </xf>
    <xf numFmtId="0" fontId="22" fillId="34" borderId="20" xfId="48" applyFont="1" applyFill="1" applyBorder="1" applyAlignment="1">
      <alignment horizontal="center"/>
      <protection/>
    </xf>
    <xf numFmtId="0" fontId="22" fillId="34" borderId="14" xfId="48" applyFont="1" applyFill="1" applyBorder="1" applyAlignment="1">
      <alignment horizontal="center"/>
      <protection/>
    </xf>
    <xf numFmtId="0" fontId="22" fillId="37" borderId="24" xfId="49" applyFont="1" applyFill="1" applyBorder="1" applyAlignment="1">
      <alignment horizontal="left"/>
      <protection/>
    </xf>
    <xf numFmtId="0" fontId="0" fillId="37" borderId="26" xfId="49" applyFont="1" applyFill="1" applyBorder="1" applyAlignment="1">
      <alignment horizontal="left"/>
      <protection/>
    </xf>
    <xf numFmtId="209" fontId="21" fillId="42" borderId="10" xfId="48" applyNumberFormat="1" applyFont="1" applyFill="1" applyBorder="1" applyAlignment="1">
      <alignment horizontal="center"/>
      <protection/>
    </xf>
    <xf numFmtId="209" fontId="21" fillId="0" borderId="10" xfId="48" applyNumberFormat="1" applyFont="1" applyFill="1" applyBorder="1" applyAlignment="1">
      <alignment horizontal="center"/>
      <protection/>
    </xf>
    <xf numFmtId="172" fontId="24" fillId="40" borderId="17" xfId="48" applyNumberFormat="1" applyFont="1" applyFill="1" applyBorder="1" applyAlignment="1">
      <alignment horizontal="center"/>
      <protection/>
    </xf>
    <xf numFmtId="172" fontId="24" fillId="37" borderId="16" xfId="48" applyNumberFormat="1" applyFont="1" applyFill="1" applyBorder="1" applyAlignment="1">
      <alignment horizontal="center"/>
      <protection/>
    </xf>
    <xf numFmtId="0" fontId="55" fillId="38" borderId="16" xfId="48" applyFont="1" applyFill="1" applyBorder="1" applyAlignment="1">
      <alignment horizontal="center"/>
      <protection/>
    </xf>
    <xf numFmtId="1" fontId="28" fillId="46" borderId="21" xfId="48" applyNumberFormat="1" applyFont="1" applyFill="1" applyBorder="1" applyAlignment="1">
      <alignment horizontal="center"/>
      <protection/>
    </xf>
    <xf numFmtId="0" fontId="23" fillId="46" borderId="14" xfId="48" applyFont="1" applyFill="1" applyBorder="1" applyAlignment="1">
      <alignment horizontal="center" wrapText="1"/>
      <protection/>
    </xf>
    <xf numFmtId="0" fontId="24" fillId="46" borderId="10" xfId="48" applyFont="1" applyFill="1" applyBorder="1" applyAlignment="1">
      <alignment horizontal="center" vertical="center" wrapText="1"/>
      <protection/>
    </xf>
    <xf numFmtId="0" fontId="29" fillId="33" borderId="16" xfId="48" applyFont="1" applyFill="1" applyBorder="1" applyAlignment="1">
      <alignment horizontal="center" vertical="center"/>
      <protection/>
    </xf>
    <xf numFmtId="0" fontId="34" fillId="40" borderId="16" xfId="49" applyFont="1" applyFill="1" applyBorder="1" applyAlignment="1">
      <alignment vertical="center"/>
      <protection/>
    </xf>
    <xf numFmtId="0" fontId="35" fillId="40" borderId="16" xfId="49" applyFont="1" applyFill="1" applyBorder="1" applyAlignment="1">
      <alignment vertical="center"/>
      <protection/>
    </xf>
    <xf numFmtId="1" fontId="24" fillId="39" borderId="16" xfId="48" applyNumberFormat="1" applyFont="1" applyFill="1" applyBorder="1" applyAlignment="1">
      <alignment horizontal="center" vertical="center"/>
      <protection/>
    </xf>
    <xf numFmtId="1" fontId="28" fillId="42" borderId="16" xfId="48" applyNumberFormat="1" applyFont="1" applyFill="1" applyBorder="1" applyAlignment="1">
      <alignment horizontal="center" vertical="center"/>
      <protection/>
    </xf>
    <xf numFmtId="1" fontId="24" fillId="33" borderId="16" xfId="48" applyNumberFormat="1" applyFont="1" applyFill="1" applyBorder="1" applyAlignment="1">
      <alignment horizontal="center" vertical="center"/>
      <protection/>
    </xf>
    <xf numFmtId="172" fontId="24" fillId="37" borderId="17" xfId="48" applyNumberFormat="1" applyFont="1" applyFill="1" applyBorder="1" applyAlignment="1">
      <alignment horizontal="center"/>
      <protection/>
    </xf>
    <xf numFmtId="172" fontId="24" fillId="40" borderId="16" xfId="48" applyNumberFormat="1" applyFont="1" applyFill="1" applyBorder="1" applyAlignment="1">
      <alignment horizontal="center"/>
      <protection/>
    </xf>
    <xf numFmtId="172" fontId="24" fillId="37" borderId="27" xfId="48" applyNumberFormat="1" applyFont="1" applyFill="1" applyBorder="1" applyAlignment="1">
      <alignment horizontal="center"/>
      <protection/>
    </xf>
    <xf numFmtId="209" fontId="21" fillId="42" borderId="17" xfId="48" applyNumberFormat="1" applyFont="1" applyFill="1" applyBorder="1" applyAlignment="1">
      <alignment horizontal="center"/>
      <protection/>
    </xf>
    <xf numFmtId="210" fontId="60" fillId="35" borderId="16" xfId="48" applyNumberFormat="1" applyFont="1" applyFill="1" applyBorder="1" applyAlignment="1">
      <alignment horizontal="right"/>
      <protection/>
    </xf>
    <xf numFmtId="2" fontId="41" fillId="0" borderId="0" xfId="48" applyNumberFormat="1" applyFont="1" applyFill="1" applyBorder="1" applyAlignment="1">
      <alignment horizontal="center"/>
      <protection/>
    </xf>
    <xf numFmtId="212" fontId="62" fillId="0" borderId="0" xfId="49" applyNumberFormat="1" applyFont="1" applyAlignment="1">
      <alignment horizontal="center"/>
      <protection/>
    </xf>
    <xf numFmtId="1" fontId="14" fillId="0" borderId="16" xfId="47" applyNumberFormat="1" applyFont="1" applyFill="1" applyBorder="1" applyAlignment="1">
      <alignment horizontal="center"/>
      <protection/>
    </xf>
    <xf numFmtId="1" fontId="59" fillId="0" borderId="16" xfId="47" applyNumberFormat="1" applyFont="1" applyFill="1" applyBorder="1" applyAlignment="1">
      <alignment horizontal="center"/>
      <protection/>
    </xf>
    <xf numFmtId="2" fontId="40" fillId="0" borderId="0" xfId="49" applyNumberFormat="1" applyFont="1" applyAlignment="1">
      <alignment horizontal="center"/>
      <protection/>
    </xf>
    <xf numFmtId="2" fontId="63" fillId="0" borderId="0" xfId="49" applyNumberFormat="1" applyFont="1" applyAlignment="1">
      <alignment horizontal="center"/>
      <protection/>
    </xf>
    <xf numFmtId="2" fontId="14" fillId="33" borderId="10" xfId="47" applyNumberFormat="1" applyFont="1" applyFill="1" applyBorder="1">
      <alignment/>
      <protection/>
    </xf>
    <xf numFmtId="1" fontId="22" fillId="48" borderId="10" xfId="47" applyNumberFormat="1" applyFont="1" applyFill="1" applyBorder="1" applyAlignment="1">
      <alignment horizontal="center"/>
      <protection/>
    </xf>
    <xf numFmtId="1" fontId="14" fillId="0" borderId="10" xfId="47" applyNumberFormat="1" applyFont="1" applyFill="1" applyBorder="1">
      <alignment/>
      <protection/>
    </xf>
    <xf numFmtId="1" fontId="21" fillId="42" borderId="17" xfId="48" applyNumberFormat="1" applyFont="1" applyFill="1" applyBorder="1" applyAlignment="1">
      <alignment horizontal="center"/>
      <protection/>
    </xf>
    <xf numFmtId="1" fontId="21" fillId="42" borderId="16" xfId="48" applyNumberFormat="1" applyFont="1" applyFill="1" applyBorder="1" applyAlignment="1">
      <alignment horizontal="center"/>
      <protection/>
    </xf>
    <xf numFmtId="1" fontId="21" fillId="0" borderId="16" xfId="48" applyNumberFormat="1" applyFont="1" applyFill="1" applyBorder="1" applyAlignment="1">
      <alignment horizontal="center"/>
      <protection/>
    </xf>
    <xf numFmtId="1" fontId="24" fillId="37" borderId="10" xfId="48" applyNumberFormat="1" applyFont="1" applyFill="1" applyBorder="1" applyAlignment="1">
      <alignment horizontal="center"/>
      <protection/>
    </xf>
    <xf numFmtId="1" fontId="14" fillId="54" borderId="16" xfId="47" applyNumberFormat="1" applyFont="1" applyFill="1" applyBorder="1" applyAlignment="1">
      <alignment horizontal="center"/>
      <protection/>
    </xf>
    <xf numFmtId="0" fontId="18" fillId="40" borderId="28" xfId="47" applyFont="1" applyFill="1" applyBorder="1" applyAlignment="1">
      <alignment horizontal="left" vertical="center"/>
      <protection/>
    </xf>
    <xf numFmtId="0" fontId="18" fillId="40" borderId="29" xfId="47" applyFont="1" applyFill="1" applyBorder="1" applyAlignment="1">
      <alignment horizontal="left" vertical="center"/>
      <protection/>
    </xf>
    <xf numFmtId="0" fontId="19" fillId="40" borderId="29" xfId="0" applyFont="1" applyFill="1" applyBorder="1" applyAlignment="1">
      <alignment horizontal="left" vertical="center"/>
    </xf>
    <xf numFmtId="0" fontId="19" fillId="40" borderId="30" xfId="0" applyFont="1" applyFill="1" applyBorder="1" applyAlignment="1">
      <alignment horizontal="left" vertical="center"/>
    </xf>
    <xf numFmtId="0" fontId="65" fillId="55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8" fillId="51" borderId="0" xfId="0" applyFont="1" applyFill="1" applyBorder="1" applyAlignment="1">
      <alignment horizontal="center"/>
    </xf>
    <xf numFmtId="0" fontId="24" fillId="56" borderId="0" xfId="0" applyFont="1" applyFill="1" applyAlignment="1">
      <alignment/>
    </xf>
    <xf numFmtId="0" fontId="30" fillId="37" borderId="0" xfId="0" applyFont="1" applyFill="1" applyBorder="1" applyAlignment="1">
      <alignment/>
    </xf>
    <xf numFmtId="0" fontId="0" fillId="42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" fontId="14" fillId="0" borderId="0" xfId="47" applyNumberFormat="1" applyFont="1" applyAlignment="1">
      <alignment horizontal="center" vertical="center"/>
      <protection/>
    </xf>
    <xf numFmtId="1" fontId="22" fillId="0" borderId="0" xfId="0" applyNumberFormat="1" applyFont="1" applyAlignment="1">
      <alignment/>
    </xf>
    <xf numFmtId="0" fontId="66" fillId="0" borderId="0" xfId="47" applyFont="1" applyAlignment="1">
      <alignment horizontal="center" vertical="center"/>
      <protection/>
    </xf>
    <xf numFmtId="1" fontId="99" fillId="57" borderId="16" xfId="47" applyNumberFormat="1" applyFont="1" applyFill="1" applyBorder="1" applyAlignment="1">
      <alignment horizontal="center" vertical="center"/>
      <protection/>
    </xf>
    <xf numFmtId="1" fontId="22" fillId="40" borderId="10" xfId="47" applyNumberFormat="1" applyFont="1" applyFill="1" applyBorder="1" applyAlignment="1">
      <alignment horizontal="center"/>
      <protection/>
    </xf>
    <xf numFmtId="207" fontId="17" fillId="40" borderId="20" xfId="48" applyNumberFormat="1" applyFont="1" applyFill="1" applyBorder="1" applyAlignment="1">
      <alignment horizontal="center"/>
      <protection/>
    </xf>
    <xf numFmtId="14" fontId="8" fillId="40" borderId="0" xfId="47" applyNumberFormat="1" applyFont="1" applyFill="1" applyAlignment="1">
      <alignment horizontal="center"/>
      <protection/>
    </xf>
    <xf numFmtId="0" fontId="1" fillId="0" borderId="0" xfId="36" applyFill="1" applyAlignment="1" applyProtection="1">
      <alignment/>
      <protection/>
    </xf>
    <xf numFmtId="1" fontId="28" fillId="58" borderId="16" xfId="48" applyNumberFormat="1" applyFont="1" applyFill="1" applyBorder="1" applyAlignment="1">
      <alignment horizontal="center" vertical="center"/>
      <protection/>
    </xf>
    <xf numFmtId="0" fontId="16" fillId="37" borderId="16" xfId="47" applyFont="1" applyFill="1" applyBorder="1" applyAlignment="1">
      <alignment horizontal="center"/>
      <protection/>
    </xf>
    <xf numFmtId="0" fontId="9" fillId="33" borderId="19" xfId="47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42" borderId="19" xfId="47" applyFont="1" applyFill="1" applyBorder="1" applyAlignment="1">
      <alignment horizontal="center"/>
      <protection/>
    </xf>
    <xf numFmtId="0" fontId="64" fillId="55" borderId="0" xfId="47" applyFont="1" applyFill="1" applyBorder="1" applyAlignment="1">
      <alignment horizontal="center"/>
      <protection/>
    </xf>
    <xf numFmtId="0" fontId="65" fillId="55" borderId="0" xfId="0" applyFont="1" applyFill="1" applyAlignment="1">
      <alignment horizontal="center"/>
    </xf>
    <xf numFmtId="0" fontId="58" fillId="41" borderId="0" xfId="0" applyFont="1" applyFill="1" applyAlignment="1">
      <alignment/>
    </xf>
    <xf numFmtId="0" fontId="58" fillId="56" borderId="0" xfId="0" applyFont="1" applyFill="1" applyBorder="1" applyAlignment="1">
      <alignment horizontal="left"/>
    </xf>
    <xf numFmtId="0" fontId="24" fillId="56" borderId="0" xfId="0" applyFont="1" applyFill="1" applyAlignment="1">
      <alignment/>
    </xf>
    <xf numFmtId="0" fontId="30" fillId="40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0" fontId="0" fillId="58" borderId="0" xfId="0" applyFill="1" applyAlignment="1">
      <alignment/>
    </xf>
    <xf numFmtId="0" fontId="43" fillId="48" borderId="0" xfId="49" applyFont="1" applyFill="1" applyBorder="1" applyAlignment="1">
      <alignment horizontal="center"/>
      <protection/>
    </xf>
    <xf numFmtId="0" fontId="44" fillId="48" borderId="0" xfId="49" applyFont="1" applyFill="1" applyBorder="1" applyAlignment="1">
      <alignment horizontal="center"/>
      <protection/>
    </xf>
    <xf numFmtId="1" fontId="24" fillId="46" borderId="24" xfId="48" applyNumberFormat="1" applyFont="1" applyFill="1" applyBorder="1" applyAlignment="1">
      <alignment horizontal="left" vertical="center"/>
      <protection/>
    </xf>
    <xf numFmtId="0" fontId="0" fillId="46" borderId="26" xfId="0" applyFill="1" applyBorder="1" applyAlignment="1">
      <alignment horizontal="left" vertical="center"/>
    </xf>
    <xf numFmtId="0" fontId="43" fillId="45" borderId="0" xfId="49" applyFont="1" applyFill="1" applyBorder="1" applyAlignment="1">
      <alignment horizontal="center"/>
      <protection/>
    </xf>
    <xf numFmtId="0" fontId="44" fillId="45" borderId="0" xfId="49" applyFont="1" applyFill="1" applyBorder="1" applyAlignment="1">
      <alignment horizontal="center"/>
      <protection/>
    </xf>
    <xf numFmtId="1" fontId="24" fillId="46" borderId="31" xfId="48" applyNumberFormat="1" applyFont="1" applyFill="1" applyBorder="1" applyAlignment="1">
      <alignment horizontal="center" vertical="center"/>
      <protection/>
    </xf>
    <xf numFmtId="0" fontId="0" fillId="46" borderId="22" xfId="0" applyFill="1" applyBorder="1" applyAlignment="1">
      <alignment horizontal="center" vertical="center"/>
    </xf>
    <xf numFmtId="0" fontId="43" fillId="47" borderId="0" xfId="49" applyFont="1" applyFill="1" applyBorder="1" applyAlignment="1">
      <alignment horizontal="center"/>
      <protection/>
    </xf>
    <xf numFmtId="0" fontId="44" fillId="47" borderId="0" xfId="49" applyFont="1" applyFill="1" applyBorder="1" applyAlignment="1">
      <alignment horizontal="center"/>
      <protection/>
    </xf>
    <xf numFmtId="1" fontId="31" fillId="37" borderId="0" xfId="48" applyNumberFormat="1" applyFont="1" applyFill="1" applyBorder="1" applyAlignment="1">
      <alignment horizontal="left" vertical="center"/>
      <protection/>
    </xf>
    <xf numFmtId="0" fontId="17" fillId="37" borderId="22" xfId="0" applyFont="1" applyFill="1" applyBorder="1" applyAlignment="1">
      <alignment horizontal="left" vertical="center"/>
    </xf>
    <xf numFmtId="0" fontId="37" fillId="0" borderId="0" xfId="48" applyFont="1" applyAlignment="1">
      <alignment horizontal="left" vertical="center"/>
      <protection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52" fillId="40" borderId="28" xfId="48" applyFont="1" applyFill="1" applyBorder="1" applyAlignment="1">
      <alignment horizontal="center" vertical="center"/>
      <protection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_KML celk.hod." xfId="48"/>
    <cellStyle name="normální_TLL 2005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3</xdr:col>
      <xdr:colOff>390525</xdr:colOff>
      <xdr:row>0</xdr:row>
      <xdr:rowOff>685800</xdr:rowOff>
    </xdr:to>
    <xdr:pic>
      <xdr:nvPicPr>
        <xdr:cNvPr id="1" name="Picture 5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4775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1" name="Picture 1073" descr="SMLL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3</xdr:col>
      <xdr:colOff>447675</xdr:colOff>
      <xdr:row>2</xdr:row>
      <xdr:rowOff>152400</xdr:rowOff>
    </xdr:to>
    <xdr:pic>
      <xdr:nvPicPr>
        <xdr:cNvPr id="1" name="Picture 4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1" name="Picture 1073" descr="SMLL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2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3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4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5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876300</xdr:colOff>
      <xdr:row>1</xdr:row>
      <xdr:rowOff>257175</xdr:rowOff>
    </xdr:to>
    <xdr:pic>
      <xdr:nvPicPr>
        <xdr:cNvPr id="6" name="Picture 1073" descr="SMLL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do.gregor@zoznam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3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3.7109375" style="0" customWidth="1"/>
    <col min="4" max="4" width="7.421875" style="0" customWidth="1"/>
    <col min="5" max="5" width="10.7109375" style="0" customWidth="1"/>
  </cols>
  <sheetData>
    <row r="1" spans="1:5" ht="64.5" customHeight="1">
      <c r="A1" s="52"/>
      <c r="B1" s="1"/>
      <c r="C1" s="1"/>
      <c r="D1" s="1"/>
      <c r="E1" s="53"/>
    </row>
    <row r="2" spans="1:7" ht="18.75" customHeight="1">
      <c r="A2" s="54" t="s">
        <v>126</v>
      </c>
      <c r="B2" s="54" t="s">
        <v>40</v>
      </c>
      <c r="C2" s="54" t="s">
        <v>42</v>
      </c>
      <c r="D2" s="54" t="s">
        <v>43</v>
      </c>
      <c r="E2" s="55" t="s">
        <v>41</v>
      </c>
      <c r="G2" s="55" t="s">
        <v>139</v>
      </c>
    </row>
    <row r="3" spans="1:7" ht="14.25" customHeight="1">
      <c r="A3" s="51" t="s">
        <v>127</v>
      </c>
      <c r="B3" s="121">
        <v>101</v>
      </c>
      <c r="C3" s="116" t="s">
        <v>47</v>
      </c>
      <c r="D3" s="117" t="s">
        <v>48</v>
      </c>
      <c r="E3" s="57" t="s">
        <v>49</v>
      </c>
      <c r="G3">
        <v>1</v>
      </c>
    </row>
    <row r="4" spans="1:6" ht="14.25" customHeight="1">
      <c r="A4" s="51" t="s">
        <v>127</v>
      </c>
      <c r="B4" s="122">
        <v>102</v>
      </c>
      <c r="C4" s="116" t="s">
        <v>50</v>
      </c>
      <c r="D4" s="117" t="s">
        <v>51</v>
      </c>
      <c r="E4" s="59" t="s">
        <v>52</v>
      </c>
      <c r="F4">
        <v>1</v>
      </c>
    </row>
    <row r="5" spans="1:6" ht="14.25" customHeight="1">
      <c r="A5" s="51" t="s">
        <v>127</v>
      </c>
      <c r="B5" s="122">
        <v>103</v>
      </c>
      <c r="C5" s="116" t="s">
        <v>53</v>
      </c>
      <c r="D5" s="117" t="s">
        <v>54</v>
      </c>
      <c r="E5" s="58"/>
      <c r="F5">
        <v>1</v>
      </c>
    </row>
    <row r="6" spans="1:6" ht="14.25" customHeight="1">
      <c r="A6" s="51" t="s">
        <v>127</v>
      </c>
      <c r="B6" s="122">
        <v>104</v>
      </c>
      <c r="C6" s="116" t="s">
        <v>55</v>
      </c>
      <c r="D6" s="117" t="s">
        <v>51</v>
      </c>
      <c r="E6" s="57" t="s">
        <v>56</v>
      </c>
      <c r="F6">
        <v>1</v>
      </c>
    </row>
    <row r="7" spans="1:5" ht="14.25" customHeight="1">
      <c r="A7" s="51" t="s">
        <v>127</v>
      </c>
      <c r="B7" s="122">
        <v>105</v>
      </c>
      <c r="C7" s="116" t="s">
        <v>55</v>
      </c>
      <c r="D7" s="117" t="s">
        <v>57</v>
      </c>
      <c r="E7" s="57" t="s">
        <v>58</v>
      </c>
    </row>
    <row r="8" spans="1:5" ht="14.25" customHeight="1">
      <c r="A8" s="51" t="s">
        <v>127</v>
      </c>
      <c r="B8" s="122">
        <v>106</v>
      </c>
      <c r="C8" s="116" t="s">
        <v>59</v>
      </c>
      <c r="D8" s="117" t="s">
        <v>60</v>
      </c>
      <c r="E8" s="58"/>
    </row>
    <row r="9" spans="1:5" ht="14.25" customHeight="1">
      <c r="A9" s="51" t="s">
        <v>127</v>
      </c>
      <c r="B9" s="122">
        <v>107</v>
      </c>
      <c r="C9" s="116" t="s">
        <v>61</v>
      </c>
      <c r="D9" s="117" t="s">
        <v>62</v>
      </c>
      <c r="E9" s="56" t="s">
        <v>63</v>
      </c>
    </row>
    <row r="10" spans="1:6" ht="14.25" customHeight="1">
      <c r="A10" s="51" t="s">
        <v>127</v>
      </c>
      <c r="B10" s="122">
        <v>108</v>
      </c>
      <c r="C10" s="116" t="s">
        <v>64</v>
      </c>
      <c r="D10" s="117" t="s">
        <v>65</v>
      </c>
      <c r="E10" s="56" t="s">
        <v>66</v>
      </c>
      <c r="F10">
        <v>1</v>
      </c>
    </row>
    <row r="11" spans="1:5" ht="14.25" customHeight="1">
      <c r="A11" s="51" t="s">
        <v>127</v>
      </c>
      <c r="B11" s="122">
        <v>109</v>
      </c>
      <c r="C11" s="116" t="s">
        <v>67</v>
      </c>
      <c r="D11" s="117" t="s">
        <v>68</v>
      </c>
      <c r="E11" s="57" t="s">
        <v>69</v>
      </c>
    </row>
    <row r="12" spans="1:5" ht="14.25" customHeight="1">
      <c r="A12" s="51" t="s">
        <v>127</v>
      </c>
      <c r="B12" s="122">
        <v>110</v>
      </c>
      <c r="C12" s="118" t="s">
        <v>70</v>
      </c>
      <c r="D12" s="117" t="s">
        <v>71</v>
      </c>
      <c r="E12" s="57" t="s">
        <v>72</v>
      </c>
    </row>
    <row r="13" spans="1:5" ht="14.25" customHeight="1">
      <c r="A13" s="51" t="s">
        <v>127</v>
      </c>
      <c r="B13" s="122">
        <v>111</v>
      </c>
      <c r="C13" s="116" t="s">
        <v>67</v>
      </c>
      <c r="D13" s="117" t="s">
        <v>73</v>
      </c>
      <c r="E13" s="56" t="s">
        <v>74</v>
      </c>
    </row>
    <row r="14" spans="1:5" ht="14.25" customHeight="1">
      <c r="A14" s="51" t="s">
        <v>127</v>
      </c>
      <c r="B14" s="122">
        <v>112</v>
      </c>
      <c r="C14" s="116"/>
      <c r="D14" s="117"/>
      <c r="E14" s="56"/>
    </row>
    <row r="15" spans="1:5" ht="14.25" customHeight="1">
      <c r="A15" s="51" t="s">
        <v>127</v>
      </c>
      <c r="B15" s="122">
        <v>113</v>
      </c>
      <c r="C15" s="116" t="s">
        <v>76</v>
      </c>
      <c r="D15" s="117" t="s">
        <v>77</v>
      </c>
      <c r="E15" s="56"/>
    </row>
    <row r="16" spans="1:5" ht="14.25" customHeight="1">
      <c r="A16" s="51" t="s">
        <v>127</v>
      </c>
      <c r="B16" s="122">
        <v>114</v>
      </c>
      <c r="C16" s="116"/>
      <c r="D16" s="117"/>
      <c r="E16" s="58"/>
    </row>
    <row r="17" spans="1:5" ht="14.25" customHeight="1">
      <c r="A17" s="51" t="s">
        <v>127</v>
      </c>
      <c r="B17" s="122">
        <v>115</v>
      </c>
      <c r="C17" s="116" t="s">
        <v>78</v>
      </c>
      <c r="D17" s="117" t="s">
        <v>79</v>
      </c>
      <c r="E17" s="56"/>
    </row>
    <row r="18" spans="1:6" ht="14.25" customHeight="1">
      <c r="A18" s="51" t="s">
        <v>127</v>
      </c>
      <c r="B18" s="122">
        <v>116</v>
      </c>
      <c r="C18" s="116" t="s">
        <v>80</v>
      </c>
      <c r="D18" s="117" t="s">
        <v>81</v>
      </c>
      <c r="E18" s="56"/>
      <c r="F18">
        <v>1</v>
      </c>
    </row>
    <row r="19" spans="1:5" ht="14.25" customHeight="1">
      <c r="A19" s="51" t="s">
        <v>127</v>
      </c>
      <c r="B19" s="122">
        <v>117</v>
      </c>
      <c r="C19" s="116"/>
      <c r="D19" s="117"/>
      <c r="E19" s="57"/>
    </row>
    <row r="20" spans="1:5" ht="14.25" customHeight="1">
      <c r="A20" s="51" t="s">
        <v>127</v>
      </c>
      <c r="B20" s="122">
        <v>118</v>
      </c>
      <c r="C20" s="116" t="s">
        <v>82</v>
      </c>
      <c r="D20" s="117" t="s">
        <v>83</v>
      </c>
      <c r="E20" s="56" t="s">
        <v>84</v>
      </c>
    </row>
    <row r="21" spans="1:7" ht="14.25" customHeight="1">
      <c r="A21" s="51" t="s">
        <v>127</v>
      </c>
      <c r="B21" s="122">
        <v>119</v>
      </c>
      <c r="C21" s="116" t="s">
        <v>87</v>
      </c>
      <c r="D21" s="117" t="s">
        <v>88</v>
      </c>
      <c r="E21" s="57"/>
      <c r="F21">
        <v>1</v>
      </c>
      <c r="G21">
        <v>15</v>
      </c>
    </row>
    <row r="22" spans="1:7" ht="14.25" customHeight="1">
      <c r="A22" s="51" t="s">
        <v>127</v>
      </c>
      <c r="B22" s="122">
        <v>120</v>
      </c>
      <c r="C22" s="116" t="s">
        <v>89</v>
      </c>
      <c r="D22" s="117" t="s">
        <v>90</v>
      </c>
      <c r="E22" s="57"/>
      <c r="G22">
        <v>1</v>
      </c>
    </row>
    <row r="23" spans="1:5" ht="14.25" customHeight="1">
      <c r="A23" s="51" t="s">
        <v>127</v>
      </c>
      <c r="B23" s="122">
        <v>121</v>
      </c>
      <c r="C23" s="116" t="s">
        <v>91</v>
      </c>
      <c r="D23" s="117" t="s">
        <v>90</v>
      </c>
      <c r="E23" s="56" t="s">
        <v>92</v>
      </c>
    </row>
    <row r="24" spans="1:6" ht="14.25" customHeight="1">
      <c r="A24" s="51" t="s">
        <v>127</v>
      </c>
      <c r="B24" s="122">
        <v>122</v>
      </c>
      <c r="C24" s="116" t="s">
        <v>93</v>
      </c>
      <c r="D24" s="117" t="s">
        <v>94</v>
      </c>
      <c r="E24" s="56"/>
      <c r="F24">
        <v>1</v>
      </c>
    </row>
    <row r="25" spans="1:5" ht="14.25" customHeight="1">
      <c r="A25" s="51" t="s">
        <v>127</v>
      </c>
      <c r="B25" s="122">
        <v>123</v>
      </c>
      <c r="C25" s="116" t="s">
        <v>95</v>
      </c>
      <c r="D25" s="117" t="s">
        <v>96</v>
      </c>
      <c r="E25" s="57"/>
    </row>
    <row r="26" spans="1:6" ht="12.75">
      <c r="A26" s="51" t="s">
        <v>127</v>
      </c>
      <c r="B26" s="122">
        <v>124</v>
      </c>
      <c r="C26" s="116" t="s">
        <v>97</v>
      </c>
      <c r="D26" s="117" t="s">
        <v>75</v>
      </c>
      <c r="E26" s="57" t="s">
        <v>98</v>
      </c>
      <c r="F26">
        <v>1</v>
      </c>
    </row>
    <row r="27" spans="1:5" s="48" customFormat="1" ht="13.5" customHeight="1">
      <c r="A27" s="51" t="s">
        <v>127</v>
      </c>
      <c r="B27" s="122">
        <v>125</v>
      </c>
      <c r="C27" s="118" t="s">
        <v>103</v>
      </c>
      <c r="D27" s="119" t="s">
        <v>71</v>
      </c>
      <c r="E27" s="57" t="s">
        <v>106</v>
      </c>
    </row>
    <row r="28" spans="1:5" s="48" customFormat="1" ht="13.5" customHeight="1">
      <c r="A28" s="51" t="s">
        <v>127</v>
      </c>
      <c r="B28" s="122">
        <v>126</v>
      </c>
      <c r="C28" s="116" t="s">
        <v>85</v>
      </c>
      <c r="D28" s="117" t="s">
        <v>51</v>
      </c>
      <c r="E28" s="56" t="s">
        <v>86</v>
      </c>
    </row>
    <row r="29" spans="1:5" s="48" customFormat="1" ht="13.5" customHeight="1">
      <c r="A29" s="51" t="s">
        <v>127</v>
      </c>
      <c r="B29" s="122">
        <v>127</v>
      </c>
      <c r="C29" s="116" t="s">
        <v>99</v>
      </c>
      <c r="D29" s="117" t="s">
        <v>100</v>
      </c>
      <c r="E29" s="56"/>
    </row>
    <row r="30" spans="1:5" s="48" customFormat="1" ht="13.5" customHeight="1">
      <c r="A30" s="51" t="s">
        <v>127</v>
      </c>
      <c r="B30" s="122">
        <v>128</v>
      </c>
      <c r="C30" s="116" t="s">
        <v>101</v>
      </c>
      <c r="D30" s="117" t="s">
        <v>102</v>
      </c>
      <c r="E30" s="56"/>
    </row>
    <row r="31" spans="1:7" s="48" customFormat="1" ht="13.5" customHeight="1">
      <c r="A31" s="51" t="s">
        <v>127</v>
      </c>
      <c r="B31" s="122">
        <v>129</v>
      </c>
      <c r="C31" s="116" t="s">
        <v>109</v>
      </c>
      <c r="D31" s="117" t="s">
        <v>110</v>
      </c>
      <c r="E31" s="56" t="s">
        <v>111</v>
      </c>
      <c r="G31" s="48">
        <v>1</v>
      </c>
    </row>
    <row r="32" spans="1:5" s="48" customFormat="1" ht="13.5" customHeight="1">
      <c r="A32" s="51" t="s">
        <v>127</v>
      </c>
      <c r="B32" s="122">
        <v>130</v>
      </c>
      <c r="C32" s="116" t="s">
        <v>114</v>
      </c>
      <c r="D32" s="117" t="s">
        <v>115</v>
      </c>
      <c r="E32" s="57" t="s">
        <v>116</v>
      </c>
    </row>
    <row r="33" spans="1:6" s="48" customFormat="1" ht="13.5" customHeight="1">
      <c r="A33" s="51" t="s">
        <v>127</v>
      </c>
      <c r="B33" s="122">
        <v>131</v>
      </c>
      <c r="C33" s="116" t="s">
        <v>130</v>
      </c>
      <c r="D33" s="117" t="s">
        <v>131</v>
      </c>
      <c r="E33" s="57"/>
      <c r="F33" s="194" t="s">
        <v>132</v>
      </c>
    </row>
    <row r="34" spans="1:5" s="48" customFormat="1" ht="13.5" customHeight="1">
      <c r="A34" s="51" t="s">
        <v>127</v>
      </c>
      <c r="B34" s="122">
        <v>132</v>
      </c>
      <c r="C34" s="116"/>
      <c r="D34" s="117"/>
      <c r="E34" s="56"/>
    </row>
    <row r="35" spans="1:5" s="48" customFormat="1" ht="13.5" customHeight="1">
      <c r="A35" s="51" t="s">
        <v>127</v>
      </c>
      <c r="B35" s="122">
        <v>133</v>
      </c>
      <c r="C35" s="116"/>
      <c r="D35" s="117"/>
      <c r="E35" s="56"/>
    </row>
    <row r="36" spans="1:5" s="48" customFormat="1" ht="13.5" customHeight="1">
      <c r="A36" s="51" t="s">
        <v>127</v>
      </c>
      <c r="B36" s="122">
        <v>134</v>
      </c>
      <c r="C36" s="116"/>
      <c r="D36" s="117"/>
      <c r="E36" s="56"/>
    </row>
    <row r="37" spans="1:5" s="48" customFormat="1" ht="13.5" customHeight="1">
      <c r="A37" s="51" t="s">
        <v>127</v>
      </c>
      <c r="B37" s="122">
        <v>135</v>
      </c>
      <c r="C37" s="116"/>
      <c r="D37" s="117"/>
      <c r="E37" s="56"/>
    </row>
    <row r="38" spans="1:6" s="48" customFormat="1" ht="13.5" customHeight="1">
      <c r="A38" s="49"/>
      <c r="F38" s="48">
        <f>SUM(F3:F37)</f>
        <v>8</v>
      </c>
    </row>
    <row r="39" s="48" customFormat="1" ht="12.75">
      <c r="B39" s="50"/>
    </row>
    <row r="40" ht="12.75">
      <c r="B40" s="2"/>
    </row>
    <row r="41" spans="1:2" ht="12.75">
      <c r="A41" s="1"/>
      <c r="B41" s="2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</sheetData>
  <sheetProtection/>
  <hyperlinks>
    <hyperlink ref="F33" r:id="rId1" display="vlado.gregor@zoznam.sk"/>
  </hyperlink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"/>
  <dimension ref="A1:AA57"/>
  <sheetViews>
    <sheetView showGridLines="0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23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40280</v>
      </c>
      <c r="D4" s="20"/>
      <c r="E4" s="190">
        <f>COUNTIF(E6:E21,"&gt;0")</f>
        <v>16</v>
      </c>
      <c r="F4" s="125">
        <f>SUM(F6:F21)</f>
        <v>-4.470348358154297E-07</v>
      </c>
      <c r="G4" s="197" t="s">
        <v>118</v>
      </c>
      <c r="H4" s="198"/>
      <c r="I4" s="198"/>
      <c r="J4" s="199"/>
      <c r="K4" s="190">
        <f>COUNTIF(K6:K21,"&gt;0")</f>
        <v>16</v>
      </c>
      <c r="L4" s="125">
        <f>SUM(L6:L21)</f>
        <v>-8.568167686462402E-08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1</v>
      </c>
      <c r="B6" s="65">
        <f>HRÁČI!B18</f>
        <v>116</v>
      </c>
      <c r="C6" s="66" t="str">
        <f>HRÁČI!C18</f>
        <v>Učník</v>
      </c>
      <c r="D6" s="67" t="str">
        <f>HRÁČI!D18</f>
        <v>Stanislav</v>
      </c>
      <c r="E6" s="175">
        <v>2</v>
      </c>
      <c r="F6" s="128">
        <v>13.079999923706055</v>
      </c>
      <c r="G6" s="129">
        <v>108</v>
      </c>
      <c r="H6" s="168">
        <f aca="true" t="shared" si="0" ref="H6:H21">I6-F6</f>
        <v>16.200000762939453</v>
      </c>
      <c r="I6" s="130">
        <v>29.280000686645508</v>
      </c>
      <c r="J6" s="21">
        <v>16</v>
      </c>
      <c r="K6" s="175">
        <v>1</v>
      </c>
      <c r="L6" s="128">
        <v>2.619999885559082</v>
      </c>
      <c r="M6" s="129">
        <v>60</v>
      </c>
      <c r="N6" s="168">
        <f aca="true" t="shared" si="1" ref="N6:N21">O6-L6</f>
        <v>5.5</v>
      </c>
      <c r="O6" s="130">
        <v>8.119999885559082</v>
      </c>
      <c r="P6" s="21">
        <v>12</v>
      </c>
      <c r="Q6" s="131">
        <f aca="true" t="shared" si="2" ref="Q6:Q21">F6+L6</f>
        <v>15.699999809265137</v>
      </c>
      <c r="R6" s="170">
        <f aca="true" t="shared" si="3" ref="R6:R21">G6+M6</f>
        <v>168</v>
      </c>
      <c r="S6" s="132">
        <f aca="true" t="shared" si="4" ref="S6:S21">I6+O6</f>
        <v>37.40000057220459</v>
      </c>
      <c r="T6" s="68">
        <f aca="true" t="shared" si="5" ref="T6:T21">J6+P6</f>
        <v>28</v>
      </c>
      <c r="U6" s="97">
        <v>3</v>
      </c>
      <c r="V6" s="69">
        <v>2</v>
      </c>
      <c r="W6" s="169">
        <f aca="true" t="shared" si="6" ref="W6:W21">T6+U6+V6</f>
        <v>33</v>
      </c>
    </row>
    <row r="7" spans="1:27" ht="15.75" customHeight="1">
      <c r="A7" s="8">
        <v>2</v>
      </c>
      <c r="B7" s="71">
        <f>HRÁČI!B3</f>
        <v>101</v>
      </c>
      <c r="C7" s="72" t="str">
        <f>HRÁČI!C3</f>
        <v>Dobiaš</v>
      </c>
      <c r="D7" s="73" t="str">
        <f>HRÁČI!D3</f>
        <v>Martin</v>
      </c>
      <c r="E7" s="175">
        <v>3</v>
      </c>
      <c r="F7" s="128">
        <v>9</v>
      </c>
      <c r="G7" s="129">
        <v>80</v>
      </c>
      <c r="H7" s="168">
        <f t="shared" si="0"/>
        <v>5.25</v>
      </c>
      <c r="I7" s="130">
        <v>14.25</v>
      </c>
      <c r="J7" s="21">
        <v>13</v>
      </c>
      <c r="K7" s="175">
        <v>1</v>
      </c>
      <c r="L7" s="128">
        <v>11.220000267028809</v>
      </c>
      <c r="M7" s="129">
        <v>36</v>
      </c>
      <c r="N7" s="168">
        <f t="shared" si="1"/>
        <v>0.6999998092651367</v>
      </c>
      <c r="O7" s="130">
        <v>11.920000076293945</v>
      </c>
      <c r="P7" s="21">
        <v>14</v>
      </c>
      <c r="Q7" s="131">
        <f t="shared" si="2"/>
        <v>20.22000026702881</v>
      </c>
      <c r="R7" s="170">
        <f t="shared" si="3"/>
        <v>116</v>
      </c>
      <c r="S7" s="132">
        <f t="shared" si="4"/>
        <v>26.170000076293945</v>
      </c>
      <c r="T7" s="68">
        <f t="shared" si="5"/>
        <v>27</v>
      </c>
      <c r="U7" s="97">
        <v>2</v>
      </c>
      <c r="V7" s="69"/>
      <c r="W7" s="70">
        <f t="shared" si="6"/>
        <v>29</v>
      </c>
      <c r="AA7" s="19"/>
    </row>
    <row r="8" spans="1:23" ht="15.75" customHeight="1">
      <c r="A8" s="8">
        <v>3</v>
      </c>
      <c r="B8" s="71">
        <f>HRÁČI!B29</f>
        <v>127</v>
      </c>
      <c r="C8" s="72" t="str">
        <f>HRÁČI!C29</f>
        <v>Gavula</v>
      </c>
      <c r="D8" s="73" t="str">
        <f>HRÁČI!D29</f>
        <v>Gabriel</v>
      </c>
      <c r="E8" s="175">
        <v>3</v>
      </c>
      <c r="F8" s="128">
        <v>-0.7200000286102295</v>
      </c>
      <c r="G8" s="129">
        <v>44</v>
      </c>
      <c r="H8" s="168">
        <f t="shared" si="0"/>
        <v>-1.9500000476837158</v>
      </c>
      <c r="I8" s="130">
        <v>-2.6700000762939453</v>
      </c>
      <c r="J8" s="21">
        <v>9</v>
      </c>
      <c r="K8" s="175">
        <v>2</v>
      </c>
      <c r="L8" s="128">
        <v>17.239999771118164</v>
      </c>
      <c r="M8" s="129">
        <v>82</v>
      </c>
      <c r="N8" s="168">
        <f t="shared" si="1"/>
        <v>1.1000003814697266</v>
      </c>
      <c r="O8" s="130">
        <v>18.34000015258789</v>
      </c>
      <c r="P8" s="21">
        <v>15</v>
      </c>
      <c r="Q8" s="131">
        <f t="shared" si="2"/>
        <v>16.519999742507935</v>
      </c>
      <c r="R8" s="170">
        <f t="shared" si="3"/>
        <v>126</v>
      </c>
      <c r="S8" s="132">
        <f t="shared" si="4"/>
        <v>15.670000076293945</v>
      </c>
      <c r="T8" s="68">
        <f t="shared" si="5"/>
        <v>24</v>
      </c>
      <c r="U8" s="97">
        <v>1</v>
      </c>
      <c r="V8" s="69"/>
      <c r="W8" s="70">
        <f t="shared" si="6"/>
        <v>25</v>
      </c>
    </row>
    <row r="9" spans="1:23" ht="15.75" customHeight="1">
      <c r="A9" s="8">
        <v>4</v>
      </c>
      <c r="B9" s="71">
        <f>HRÁČI!B26</f>
        <v>124</v>
      </c>
      <c r="C9" s="72" t="str">
        <f>HRÁČI!C26</f>
        <v>Biely</v>
      </c>
      <c r="D9" s="73" t="str">
        <f>HRÁČI!D26</f>
        <v>Peter</v>
      </c>
      <c r="E9" s="175">
        <v>4</v>
      </c>
      <c r="F9" s="128">
        <v>-2.3399999141693115</v>
      </c>
      <c r="G9" s="129">
        <v>34</v>
      </c>
      <c r="H9" s="168">
        <f t="shared" si="0"/>
        <v>-3.450000047683716</v>
      </c>
      <c r="I9" s="130">
        <v>-5.789999961853027</v>
      </c>
      <c r="J9" s="21">
        <v>8</v>
      </c>
      <c r="K9" s="175">
        <v>3</v>
      </c>
      <c r="L9" s="128">
        <v>9.4399995803833</v>
      </c>
      <c r="M9" s="129">
        <v>168</v>
      </c>
      <c r="N9" s="168">
        <f t="shared" si="1"/>
        <v>11.850001335144043</v>
      </c>
      <c r="O9" s="130">
        <v>21.290000915527344</v>
      </c>
      <c r="P9" s="21">
        <v>16</v>
      </c>
      <c r="Q9" s="131">
        <f t="shared" si="2"/>
        <v>7.099999666213989</v>
      </c>
      <c r="R9" s="170">
        <f t="shared" si="3"/>
        <v>202</v>
      </c>
      <c r="S9" s="132">
        <f t="shared" si="4"/>
        <v>15.500000953674316</v>
      </c>
      <c r="T9" s="68">
        <f t="shared" si="5"/>
        <v>24</v>
      </c>
      <c r="U9" s="97"/>
      <c r="V9" s="69">
        <v>3</v>
      </c>
      <c r="W9" s="70">
        <f t="shared" si="6"/>
        <v>27</v>
      </c>
    </row>
    <row r="10" spans="1:23" ht="15.75" customHeight="1">
      <c r="A10" s="8">
        <v>5</v>
      </c>
      <c r="B10" s="71">
        <f>HRÁČI!B31</f>
        <v>129</v>
      </c>
      <c r="C10" s="72" t="str">
        <f>HRÁČI!C31</f>
        <v>Serbin</v>
      </c>
      <c r="D10" s="73" t="str">
        <f>HRÁČI!D31</f>
        <v>Rastislav</v>
      </c>
      <c r="E10" s="175">
        <v>1</v>
      </c>
      <c r="F10" s="128">
        <v>-4.159999847412109</v>
      </c>
      <c r="G10" s="129">
        <v>238</v>
      </c>
      <c r="H10" s="168">
        <f t="shared" si="0"/>
        <v>33.20000076293945</v>
      </c>
      <c r="I10" s="130">
        <v>29.040000915527344</v>
      </c>
      <c r="J10" s="21">
        <v>15</v>
      </c>
      <c r="K10" s="175">
        <v>1</v>
      </c>
      <c r="L10" s="128">
        <v>-5.900000095367432</v>
      </c>
      <c r="M10" s="129">
        <v>34</v>
      </c>
      <c r="N10" s="168">
        <f t="shared" si="1"/>
        <v>0.3000001907348633</v>
      </c>
      <c r="O10" s="130">
        <v>-5.599999904632568</v>
      </c>
      <c r="P10" s="21">
        <v>7</v>
      </c>
      <c r="Q10" s="131">
        <f t="shared" si="2"/>
        <v>-10.059999942779541</v>
      </c>
      <c r="R10" s="170">
        <f t="shared" si="3"/>
        <v>272</v>
      </c>
      <c r="S10" s="132">
        <f t="shared" si="4"/>
        <v>23.440001010894775</v>
      </c>
      <c r="T10" s="68">
        <f t="shared" si="5"/>
        <v>22</v>
      </c>
      <c r="U10" s="97"/>
      <c r="V10" s="69"/>
      <c r="W10" s="70">
        <f t="shared" si="6"/>
        <v>22</v>
      </c>
    </row>
    <row r="11" spans="1:23" ht="15.75" customHeight="1">
      <c r="A11" s="8">
        <v>6</v>
      </c>
      <c r="B11" s="71">
        <f>HRÁČI!B17</f>
        <v>115</v>
      </c>
      <c r="C11" s="72" t="str">
        <f>HRÁČI!C17</f>
        <v>Rigo</v>
      </c>
      <c r="D11" s="73" t="str">
        <f>HRÁČI!D17</f>
        <v>Ľudovít</v>
      </c>
      <c r="E11" s="175">
        <v>3</v>
      </c>
      <c r="F11" s="128">
        <v>-1.2999999523162842</v>
      </c>
      <c r="G11" s="129">
        <v>60</v>
      </c>
      <c r="H11" s="168">
        <f t="shared" si="0"/>
        <v>1.2499999515712261</v>
      </c>
      <c r="I11" s="130">
        <v>-0.05000000074505806</v>
      </c>
      <c r="J11" s="21">
        <v>11</v>
      </c>
      <c r="K11" s="175">
        <v>2</v>
      </c>
      <c r="L11" s="128">
        <v>-1.5800000429153442</v>
      </c>
      <c r="M11" s="129">
        <v>110</v>
      </c>
      <c r="N11" s="168">
        <f t="shared" si="1"/>
        <v>6.699999928474426</v>
      </c>
      <c r="O11" s="130">
        <v>5.119999885559082</v>
      </c>
      <c r="P11" s="21">
        <v>11</v>
      </c>
      <c r="Q11" s="131">
        <f t="shared" si="2"/>
        <v>-2.8799999952316284</v>
      </c>
      <c r="R11" s="170">
        <f t="shared" si="3"/>
        <v>170</v>
      </c>
      <c r="S11" s="132">
        <f t="shared" si="4"/>
        <v>5.069999884814024</v>
      </c>
      <c r="T11" s="68">
        <f t="shared" si="5"/>
        <v>22</v>
      </c>
      <c r="U11" s="97"/>
      <c r="V11" s="69"/>
      <c r="W11" s="70">
        <f t="shared" si="6"/>
        <v>22</v>
      </c>
    </row>
    <row r="12" spans="1:23" ht="15.75" customHeight="1">
      <c r="A12" s="8">
        <v>7</v>
      </c>
      <c r="B12" s="71">
        <f>HRÁČI!B10</f>
        <v>108</v>
      </c>
      <c r="C12" s="72" t="str">
        <f>HRÁČI!C10</f>
        <v>Vavríková</v>
      </c>
      <c r="D12" s="73" t="str">
        <f>HRÁČI!D10</f>
        <v>Lucia</v>
      </c>
      <c r="E12" s="175">
        <v>1</v>
      </c>
      <c r="F12" s="128">
        <v>-0.2199999988079071</v>
      </c>
      <c r="G12" s="129">
        <v>36</v>
      </c>
      <c r="H12" s="168">
        <f t="shared" si="0"/>
        <v>-7.200000077486038</v>
      </c>
      <c r="I12" s="130">
        <v>-7.420000076293945</v>
      </c>
      <c r="J12" s="21">
        <v>7</v>
      </c>
      <c r="K12" s="175">
        <v>3</v>
      </c>
      <c r="L12" s="128">
        <v>7.900000095367432</v>
      </c>
      <c r="M12" s="129">
        <v>123</v>
      </c>
      <c r="N12" s="168">
        <f t="shared" si="1"/>
        <v>2.8499999046325684</v>
      </c>
      <c r="O12" s="130">
        <v>10.75</v>
      </c>
      <c r="P12" s="21">
        <v>13</v>
      </c>
      <c r="Q12" s="131">
        <f t="shared" si="2"/>
        <v>7.6800000965595245</v>
      </c>
      <c r="R12" s="170">
        <f t="shared" si="3"/>
        <v>159</v>
      </c>
      <c r="S12" s="132">
        <f t="shared" si="4"/>
        <v>3.3299999237060547</v>
      </c>
      <c r="T12" s="68">
        <f t="shared" si="5"/>
        <v>20</v>
      </c>
      <c r="U12" s="97"/>
      <c r="V12" s="69">
        <v>1</v>
      </c>
      <c r="W12" s="70">
        <f t="shared" si="6"/>
        <v>21</v>
      </c>
    </row>
    <row r="13" spans="1:23" ht="15.75" customHeight="1">
      <c r="A13" s="8">
        <v>8</v>
      </c>
      <c r="B13" s="71">
        <f>HRÁČI!B5</f>
        <v>103</v>
      </c>
      <c r="C13" s="72" t="str">
        <f>HRÁČI!C5</f>
        <v>Kazimír </v>
      </c>
      <c r="D13" s="73" t="str">
        <f>HRÁČI!D5</f>
        <v>Jozef</v>
      </c>
      <c r="E13" s="175">
        <v>4</v>
      </c>
      <c r="F13" s="128">
        <v>6.099999904632568</v>
      </c>
      <c r="G13" s="129">
        <v>126</v>
      </c>
      <c r="H13" s="168">
        <f t="shared" si="0"/>
        <v>14.949999332427979</v>
      </c>
      <c r="I13" s="130">
        <v>21.049999237060547</v>
      </c>
      <c r="J13" s="21">
        <v>14</v>
      </c>
      <c r="K13" s="175">
        <v>1</v>
      </c>
      <c r="L13" s="128">
        <v>-7.940000057220459</v>
      </c>
      <c r="M13" s="129">
        <v>0</v>
      </c>
      <c r="N13" s="168">
        <f t="shared" si="1"/>
        <v>-6.499999523162842</v>
      </c>
      <c r="O13" s="130">
        <v>-14.4399995803833</v>
      </c>
      <c r="P13" s="21">
        <v>3</v>
      </c>
      <c r="Q13" s="131">
        <f t="shared" si="2"/>
        <v>-1.8400001525878906</v>
      </c>
      <c r="R13" s="170">
        <f t="shared" si="3"/>
        <v>126</v>
      </c>
      <c r="S13" s="132">
        <f t="shared" si="4"/>
        <v>6.609999656677246</v>
      </c>
      <c r="T13" s="68">
        <f t="shared" si="5"/>
        <v>17</v>
      </c>
      <c r="U13" s="97"/>
      <c r="V13" s="69"/>
      <c r="W13" s="70">
        <f t="shared" si="6"/>
        <v>17</v>
      </c>
    </row>
    <row r="14" spans="1:23" ht="15.75" customHeight="1">
      <c r="A14" s="8">
        <v>9</v>
      </c>
      <c r="B14" s="71">
        <f>HRÁČI!B6</f>
        <v>104</v>
      </c>
      <c r="C14" s="72" t="str">
        <f>HRÁČI!C6</f>
        <v>Vavrík  </v>
      </c>
      <c r="D14" s="73" t="str">
        <f>HRÁČI!D6</f>
        <v>Roman</v>
      </c>
      <c r="E14" s="175">
        <v>2</v>
      </c>
      <c r="F14" s="128">
        <v>9.180000305175781</v>
      </c>
      <c r="G14" s="129">
        <v>0</v>
      </c>
      <c r="H14" s="168">
        <f t="shared" si="0"/>
        <v>-5.400000333786011</v>
      </c>
      <c r="I14" s="130">
        <v>3.7799999713897705</v>
      </c>
      <c r="J14" s="21">
        <v>12</v>
      </c>
      <c r="K14" s="175">
        <v>2</v>
      </c>
      <c r="L14" s="128">
        <v>1.2999999523162842</v>
      </c>
      <c r="M14" s="129">
        <v>24</v>
      </c>
      <c r="N14" s="168">
        <f t="shared" si="1"/>
        <v>-10.499999761581421</v>
      </c>
      <c r="O14" s="130">
        <v>-9.199999809265137</v>
      </c>
      <c r="P14" s="21">
        <v>5</v>
      </c>
      <c r="Q14" s="131">
        <f t="shared" si="2"/>
        <v>10.480000257492065</v>
      </c>
      <c r="R14" s="170">
        <f t="shared" si="3"/>
        <v>24</v>
      </c>
      <c r="S14" s="132">
        <f t="shared" si="4"/>
        <v>-5.419999837875366</v>
      </c>
      <c r="T14" s="68">
        <f t="shared" si="5"/>
        <v>17</v>
      </c>
      <c r="U14" s="97"/>
      <c r="V14" s="69"/>
      <c r="W14" s="70">
        <f t="shared" si="6"/>
        <v>17</v>
      </c>
    </row>
    <row r="15" spans="1:23" ht="15.75" customHeight="1">
      <c r="A15" s="8">
        <v>10</v>
      </c>
      <c r="B15" s="71">
        <f>HRÁČI!B22</f>
        <v>120</v>
      </c>
      <c r="C15" s="72" t="str">
        <f>HRÁČI!C22</f>
        <v>Urban</v>
      </c>
      <c r="D15" s="73" t="str">
        <f>HRÁČI!D22</f>
        <v>Daniel</v>
      </c>
      <c r="E15" s="175">
        <v>4</v>
      </c>
      <c r="F15" s="128">
        <v>1.559999942779541</v>
      </c>
      <c r="G15" s="129">
        <v>35</v>
      </c>
      <c r="H15" s="168">
        <f t="shared" si="0"/>
        <v>-3.25</v>
      </c>
      <c r="I15" s="130">
        <v>-1.690000057220459</v>
      </c>
      <c r="J15" s="21">
        <v>10</v>
      </c>
      <c r="K15" s="175">
        <v>2</v>
      </c>
      <c r="L15" s="128">
        <v>-16.959999084472656</v>
      </c>
      <c r="M15" s="129">
        <v>90</v>
      </c>
      <c r="N15" s="168">
        <f t="shared" si="1"/>
        <v>2.6999988555908203</v>
      </c>
      <c r="O15" s="130">
        <v>-14.260000228881836</v>
      </c>
      <c r="P15" s="21">
        <v>4</v>
      </c>
      <c r="Q15" s="131">
        <f t="shared" si="2"/>
        <v>-15.399999141693115</v>
      </c>
      <c r="R15" s="170">
        <f t="shared" si="3"/>
        <v>125</v>
      </c>
      <c r="S15" s="132">
        <f t="shared" si="4"/>
        <v>-15.950000286102295</v>
      </c>
      <c r="T15" s="68">
        <f t="shared" si="5"/>
        <v>14</v>
      </c>
      <c r="U15" s="97"/>
      <c r="V15" s="69"/>
      <c r="W15" s="70">
        <f t="shared" si="6"/>
        <v>14</v>
      </c>
    </row>
    <row r="16" spans="1:23" ht="15.75" customHeight="1">
      <c r="A16" s="8">
        <v>11</v>
      </c>
      <c r="B16" s="71">
        <f>HRÁČI!B4</f>
        <v>102</v>
      </c>
      <c r="C16" s="72" t="str">
        <f>HRÁČI!C4</f>
        <v>Leskovský  </v>
      </c>
      <c r="D16" s="73" t="str">
        <f>HRÁČI!D4</f>
        <v>Roman</v>
      </c>
      <c r="E16" s="175">
        <v>1</v>
      </c>
      <c r="F16" s="128">
        <v>1.4600000381469727</v>
      </c>
      <c r="G16" s="129">
        <v>0</v>
      </c>
      <c r="H16" s="168">
        <f t="shared" si="0"/>
        <v>-14.399999618530273</v>
      </c>
      <c r="I16" s="130">
        <v>-12.9399995803833</v>
      </c>
      <c r="J16" s="21">
        <v>3</v>
      </c>
      <c r="K16" s="175">
        <v>4</v>
      </c>
      <c r="L16" s="128">
        <v>4</v>
      </c>
      <c r="M16" s="129">
        <v>46</v>
      </c>
      <c r="N16" s="168">
        <f t="shared" si="1"/>
        <v>0.3000001907348633</v>
      </c>
      <c r="O16" s="130">
        <v>4.300000190734863</v>
      </c>
      <c r="P16" s="21">
        <v>10</v>
      </c>
      <c r="Q16" s="131">
        <f t="shared" si="2"/>
        <v>5.460000038146973</v>
      </c>
      <c r="R16" s="170">
        <f t="shared" si="3"/>
        <v>46</v>
      </c>
      <c r="S16" s="132">
        <f t="shared" si="4"/>
        <v>-8.639999389648438</v>
      </c>
      <c r="T16" s="68">
        <f t="shared" si="5"/>
        <v>13</v>
      </c>
      <c r="U16" s="97"/>
      <c r="V16" s="69"/>
      <c r="W16" s="70">
        <f t="shared" si="6"/>
        <v>13</v>
      </c>
    </row>
    <row r="17" spans="1:23" ht="15.75" customHeight="1">
      <c r="A17" s="8">
        <v>12</v>
      </c>
      <c r="B17" s="71">
        <f>HRÁČI!B33</f>
        <v>131</v>
      </c>
      <c r="C17" s="72" t="str">
        <f>HRÁČI!C33</f>
        <v>Gregor</v>
      </c>
      <c r="D17" s="73" t="str">
        <f>HRÁČI!D33</f>
        <v>Vladimír</v>
      </c>
      <c r="E17" s="175">
        <v>3</v>
      </c>
      <c r="F17" s="128">
        <v>-6.980000019073486</v>
      </c>
      <c r="G17" s="129">
        <v>31</v>
      </c>
      <c r="H17" s="168">
        <f t="shared" si="0"/>
        <v>-4.549999713897705</v>
      </c>
      <c r="I17" s="130">
        <v>-11.529999732971191</v>
      </c>
      <c r="J17" s="21">
        <v>4</v>
      </c>
      <c r="K17" s="175">
        <v>4</v>
      </c>
      <c r="L17" s="128">
        <v>4.139999866485596</v>
      </c>
      <c r="M17" s="129">
        <v>30</v>
      </c>
      <c r="N17" s="168">
        <f t="shared" si="1"/>
        <v>-2.8999998569488525</v>
      </c>
      <c r="O17" s="130">
        <v>1.2400000095367432</v>
      </c>
      <c r="P17" s="21">
        <v>8</v>
      </c>
      <c r="Q17" s="131">
        <f t="shared" si="2"/>
        <v>-2.8400001525878906</v>
      </c>
      <c r="R17" s="170">
        <f t="shared" si="3"/>
        <v>61</v>
      </c>
      <c r="S17" s="132">
        <f t="shared" si="4"/>
        <v>-10.289999723434448</v>
      </c>
      <c r="T17" s="68">
        <f t="shared" si="5"/>
        <v>12</v>
      </c>
      <c r="U17" s="97"/>
      <c r="V17" s="69"/>
      <c r="W17" s="70">
        <f t="shared" si="6"/>
        <v>12</v>
      </c>
    </row>
    <row r="18" spans="1:23" ht="15.75" customHeight="1">
      <c r="A18" s="8">
        <v>13</v>
      </c>
      <c r="B18" s="71">
        <f>HRÁČI!B9</f>
        <v>107</v>
      </c>
      <c r="C18" s="72" t="str">
        <f>HRÁČI!C9</f>
        <v>Hegyi </v>
      </c>
      <c r="D18" s="73" t="str">
        <f>HRÁČI!D9</f>
        <v>Juraj</v>
      </c>
      <c r="E18" s="175">
        <v>2</v>
      </c>
      <c r="F18" s="128">
        <v>-19.200000762939453</v>
      </c>
      <c r="G18" s="129">
        <v>0</v>
      </c>
      <c r="H18" s="168">
        <f t="shared" si="0"/>
        <v>-5.399999618530273</v>
      </c>
      <c r="I18" s="130">
        <v>-24.600000381469727</v>
      </c>
      <c r="J18" s="21">
        <v>1</v>
      </c>
      <c r="K18" s="175">
        <v>4</v>
      </c>
      <c r="L18" s="128">
        <v>-8.15999984741211</v>
      </c>
      <c r="M18" s="129">
        <v>102</v>
      </c>
      <c r="N18" s="168">
        <f t="shared" si="1"/>
        <v>11.499999761581421</v>
      </c>
      <c r="O18" s="130">
        <v>3.3399999141693115</v>
      </c>
      <c r="P18" s="21">
        <v>9</v>
      </c>
      <c r="Q18" s="131">
        <f t="shared" si="2"/>
        <v>-27.360000610351562</v>
      </c>
      <c r="R18" s="170">
        <f t="shared" si="3"/>
        <v>102</v>
      </c>
      <c r="S18" s="132">
        <f t="shared" si="4"/>
        <v>-21.260000467300415</v>
      </c>
      <c r="T18" s="68">
        <f t="shared" si="5"/>
        <v>10</v>
      </c>
      <c r="U18" s="97"/>
      <c r="V18" s="69"/>
      <c r="W18" s="70">
        <f t="shared" si="6"/>
        <v>10</v>
      </c>
    </row>
    <row r="19" spans="1:23" ht="15.75" customHeight="1">
      <c r="A19" s="8">
        <v>14</v>
      </c>
      <c r="B19" s="71">
        <f>HRÁČI!B32</f>
        <v>130</v>
      </c>
      <c r="C19" s="72" t="str">
        <f>HRÁČI!C32</f>
        <v>Lahučký</v>
      </c>
      <c r="D19" s="73" t="str">
        <f>HRÁČI!D32</f>
        <v>Alojz</v>
      </c>
      <c r="E19" s="175">
        <v>4</v>
      </c>
      <c r="F19" s="128">
        <v>-5.320000171661377</v>
      </c>
      <c r="G19" s="129">
        <v>10</v>
      </c>
      <c r="H19" s="168">
        <f t="shared" si="0"/>
        <v>-8.249999523162842</v>
      </c>
      <c r="I19" s="130">
        <v>-13.569999694824219</v>
      </c>
      <c r="J19" s="21">
        <v>2</v>
      </c>
      <c r="K19" s="175">
        <v>4</v>
      </c>
      <c r="L19" s="128">
        <v>0.019999999552965164</v>
      </c>
      <c r="M19" s="129">
        <v>0</v>
      </c>
      <c r="N19" s="168">
        <f t="shared" si="1"/>
        <v>-8.900000113993883</v>
      </c>
      <c r="O19" s="130">
        <v>-8.880000114440918</v>
      </c>
      <c r="P19" s="21">
        <v>6</v>
      </c>
      <c r="Q19" s="131">
        <f t="shared" si="2"/>
        <v>-5.300000172108412</v>
      </c>
      <c r="R19" s="170">
        <f t="shared" si="3"/>
        <v>10</v>
      </c>
      <c r="S19" s="132">
        <f t="shared" si="4"/>
        <v>-22.449999809265137</v>
      </c>
      <c r="T19" s="68">
        <f t="shared" si="5"/>
        <v>8</v>
      </c>
      <c r="U19" s="97"/>
      <c r="V19" s="69"/>
      <c r="W19" s="70">
        <f t="shared" si="6"/>
        <v>8</v>
      </c>
    </row>
    <row r="20" spans="1:23" ht="15.75" customHeight="1">
      <c r="A20" s="8">
        <v>15</v>
      </c>
      <c r="B20" s="71">
        <f>HRÁČI!B24</f>
        <v>122</v>
      </c>
      <c r="C20" s="72" t="str">
        <f>HRÁČI!C24</f>
        <v>Šereš</v>
      </c>
      <c r="D20" s="73" t="str">
        <f>HRÁČI!D24</f>
        <v>Karol</v>
      </c>
      <c r="E20" s="175">
        <v>2</v>
      </c>
      <c r="F20" s="128">
        <v>-3.059999942779541</v>
      </c>
      <c r="G20" s="129">
        <v>0</v>
      </c>
      <c r="H20" s="168">
        <f t="shared" si="0"/>
        <v>-5.400000095367432</v>
      </c>
      <c r="I20" s="130">
        <v>-8.460000038146973</v>
      </c>
      <c r="J20" s="21">
        <v>6</v>
      </c>
      <c r="K20" s="175">
        <v>3</v>
      </c>
      <c r="L20" s="128">
        <v>-0.23999999463558197</v>
      </c>
      <c r="M20" s="129">
        <v>32</v>
      </c>
      <c r="N20" s="168">
        <f t="shared" si="1"/>
        <v>-15.350000157952309</v>
      </c>
      <c r="O20" s="130">
        <v>-15.59000015258789</v>
      </c>
      <c r="P20" s="21">
        <v>2</v>
      </c>
      <c r="Q20" s="131">
        <f t="shared" si="2"/>
        <v>-3.299999937415123</v>
      </c>
      <c r="R20" s="170">
        <f t="shared" si="3"/>
        <v>32</v>
      </c>
      <c r="S20" s="132">
        <f t="shared" si="4"/>
        <v>-24.050000190734863</v>
      </c>
      <c r="T20" s="68">
        <f t="shared" si="5"/>
        <v>8</v>
      </c>
      <c r="U20" s="97"/>
      <c r="V20" s="69"/>
      <c r="W20" s="70">
        <f t="shared" si="6"/>
        <v>8</v>
      </c>
    </row>
    <row r="21" spans="1:23" ht="15.75" customHeight="1">
      <c r="A21" s="8">
        <v>16</v>
      </c>
      <c r="B21" s="71">
        <f>HRÁČI!B21</f>
        <v>119</v>
      </c>
      <c r="C21" s="72" t="str">
        <f>HRÁČI!C21</f>
        <v>Češek</v>
      </c>
      <c r="D21" s="73" t="str">
        <f>HRÁČI!D21</f>
        <v>Ján</v>
      </c>
      <c r="E21" s="175">
        <v>1</v>
      </c>
      <c r="F21" s="128">
        <v>2.9200000762939453</v>
      </c>
      <c r="G21" s="129">
        <v>14</v>
      </c>
      <c r="H21" s="168">
        <f t="shared" si="0"/>
        <v>-11.600000381469727</v>
      </c>
      <c r="I21" s="130">
        <v>-8.680000305175781</v>
      </c>
      <c r="J21" s="21">
        <v>5</v>
      </c>
      <c r="K21" s="175">
        <v>3</v>
      </c>
      <c r="L21" s="128">
        <v>-17.100000381469727</v>
      </c>
      <c r="M21" s="129">
        <v>112</v>
      </c>
      <c r="N21" s="168">
        <f t="shared" si="1"/>
        <v>0.6499996185302734</v>
      </c>
      <c r="O21" s="130">
        <v>-16.450000762939453</v>
      </c>
      <c r="P21" s="21">
        <v>1</v>
      </c>
      <c r="Q21" s="131">
        <f t="shared" si="2"/>
        <v>-14.180000305175781</v>
      </c>
      <c r="R21" s="170">
        <f t="shared" si="3"/>
        <v>126</v>
      </c>
      <c r="S21" s="132">
        <f t="shared" si="4"/>
        <v>-25.130001068115234</v>
      </c>
      <c r="T21" s="68">
        <f t="shared" si="5"/>
        <v>6</v>
      </c>
      <c r="U21" s="97"/>
      <c r="V21" s="69"/>
      <c r="W21" s="70">
        <f t="shared" si="6"/>
        <v>6</v>
      </c>
    </row>
    <row r="22" spans="1:23" ht="15.75" customHeight="1">
      <c r="A22" s="1"/>
      <c r="C22" s="186" t="s">
        <v>123</v>
      </c>
      <c r="E22" s="187">
        <f>COUNTIF(E6:E21,"&gt;0")</f>
        <v>16</v>
      </c>
      <c r="F22" s="124"/>
      <c r="G22" s="7"/>
      <c r="H22" s="7">
        <f>SUM(H6:H21)</f>
        <v>1.3522803783416748E-06</v>
      </c>
      <c r="I22" s="7">
        <f>SUM(I6:I21)</f>
        <v>9.052455425262451E-07</v>
      </c>
      <c r="J22" s="7"/>
      <c r="K22" s="124"/>
      <c r="L22" s="124"/>
      <c r="M22" s="7"/>
      <c r="N22" s="7">
        <f>SUM(N6:N21)</f>
        <v>5.62518835067749E-07</v>
      </c>
      <c r="O22" s="7">
        <f>SUM(O6:O21)</f>
        <v>4.76837158203125E-07</v>
      </c>
      <c r="P22" s="7"/>
      <c r="Q22" s="7"/>
      <c r="R22" s="7"/>
      <c r="S22" s="7">
        <f>SUM(S6:S21)</f>
        <v>1.3820827007293701E-06</v>
      </c>
      <c r="T22" s="7"/>
      <c r="U22" s="7"/>
      <c r="V22" s="7"/>
      <c r="W22" s="7"/>
    </row>
    <row r="23" spans="1:23" ht="15.75" customHeight="1">
      <c r="A23" s="201" t="s">
        <v>104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180"/>
      <c r="S23" s="181"/>
      <c r="T23" s="181"/>
      <c r="U23" s="181"/>
      <c r="V23" s="181"/>
      <c r="W23" s="181"/>
    </row>
    <row r="24" spans="1:23" ht="15.75" customHeight="1">
      <c r="A24" s="182" t="s">
        <v>20</v>
      </c>
      <c r="B24" s="203" t="s">
        <v>121</v>
      </c>
      <c r="C24" s="203"/>
      <c r="D24" s="204" t="s">
        <v>122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183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spans="1:23" ht="15.75" customHeight="1">
      <c r="A35" s="126"/>
      <c r="B35" s="206"/>
      <c r="C35" s="206"/>
      <c r="D35" s="207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123"/>
      <c r="S35" s="181"/>
      <c r="T35" s="181"/>
      <c r="U35" s="181"/>
      <c r="V35" s="181"/>
      <c r="W35" s="181"/>
    </row>
    <row r="36" spans="1:23" ht="15.75" customHeight="1">
      <c r="A36" s="127"/>
      <c r="B36" s="18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1"/>
      <c r="T36" s="181"/>
      <c r="U36" s="181"/>
      <c r="V36" s="181"/>
      <c r="W36" s="181"/>
    </row>
    <row r="37" spans="1:23" ht="15.75" customHeight="1">
      <c r="A37" s="126"/>
      <c r="B37" s="206"/>
      <c r="C37" s="206"/>
      <c r="D37" s="207"/>
      <c r="E37" s="208"/>
      <c r="F37" s="208"/>
      <c r="G37" s="208"/>
      <c r="H37" s="208"/>
      <c r="I37" s="208"/>
      <c r="J37" s="209"/>
      <c r="K37" s="209"/>
      <c r="L37" s="209"/>
      <c r="M37" s="209"/>
      <c r="N37" s="209"/>
      <c r="O37" s="209"/>
      <c r="P37" s="209"/>
      <c r="Q37" s="209"/>
      <c r="R37" s="123"/>
      <c r="S37" s="181"/>
      <c r="T37" s="181"/>
      <c r="U37" s="181"/>
      <c r="V37" s="181"/>
      <c r="W37" s="181"/>
    </row>
    <row r="38" spans="1:23" ht="15.75" customHeight="1">
      <c r="A38" s="127"/>
      <c r="B38" s="184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1"/>
      <c r="T38" s="181"/>
      <c r="U38" s="181"/>
      <c r="V38" s="181"/>
      <c r="W38" s="181"/>
    </row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B37:C37"/>
    <mergeCell ref="D37:Q37"/>
    <mergeCell ref="B31:C31"/>
    <mergeCell ref="D31:Q31"/>
    <mergeCell ref="B33:C33"/>
    <mergeCell ref="D33:Q33"/>
    <mergeCell ref="B35:C35"/>
    <mergeCell ref="D35:Q35"/>
    <mergeCell ref="B25:C25"/>
    <mergeCell ref="D25:Q25"/>
    <mergeCell ref="B27:C27"/>
    <mergeCell ref="D27:Q27"/>
    <mergeCell ref="B29:C29"/>
    <mergeCell ref="D29:Q29"/>
    <mergeCell ref="G4:J4"/>
    <mergeCell ref="M4:P4"/>
    <mergeCell ref="Q4:T4"/>
    <mergeCell ref="A23:Q23"/>
    <mergeCell ref="B24:C24"/>
    <mergeCell ref="D24:Q2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7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24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40299</v>
      </c>
      <c r="D4" s="20"/>
      <c r="E4" s="190">
        <f>COUNTIF(E6:E40,"&gt;0")</f>
        <v>16</v>
      </c>
      <c r="F4" s="125">
        <f>SUM(F6:F40)</f>
        <v>4.76837158203125E-07</v>
      </c>
      <c r="G4" s="197" t="s">
        <v>118</v>
      </c>
      <c r="H4" s="198"/>
      <c r="I4" s="198"/>
      <c r="J4" s="199"/>
      <c r="K4" s="190">
        <f>COUNTIF(K6:K40,"&gt;0")</f>
        <v>16</v>
      </c>
      <c r="L4" s="125">
        <f>SUM(L6:L40)</f>
        <v>1.8887221813201904E-06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6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4</v>
      </c>
      <c r="F6" s="128">
        <v>10.520000457763672</v>
      </c>
      <c r="G6" s="129">
        <v>15</v>
      </c>
      <c r="H6" s="168">
        <f aca="true" t="shared" si="0" ref="H6:H40">I6-F6</f>
        <v>-6.350000381469727</v>
      </c>
      <c r="I6" s="130">
        <v>4.170000076293945</v>
      </c>
      <c r="J6" s="21">
        <v>10</v>
      </c>
      <c r="K6" s="175">
        <v>2</v>
      </c>
      <c r="L6" s="128">
        <v>2.6600000858306885</v>
      </c>
      <c r="M6" s="129">
        <v>12</v>
      </c>
      <c r="N6" s="168">
        <f aca="true" t="shared" si="1" ref="N6:N40">O6-L6</f>
        <v>-2.9000000804662704</v>
      </c>
      <c r="O6" s="130">
        <v>-0.23999999463558197</v>
      </c>
      <c r="P6" s="21">
        <v>9</v>
      </c>
      <c r="Q6" s="131">
        <f aca="true" t="shared" si="2" ref="Q6:Q40">F6+L6</f>
        <v>13.18000054359436</v>
      </c>
      <c r="R6" s="170">
        <f aca="true" t="shared" si="3" ref="R6:R40">G6+M6</f>
        <v>27</v>
      </c>
      <c r="S6" s="132">
        <f aca="true" t="shared" si="4" ref="S6:S40">I6+O6</f>
        <v>3.9300000816583633</v>
      </c>
      <c r="T6" s="68">
        <f aca="true" t="shared" si="5" ref="T6:T40">J6+P6</f>
        <v>19</v>
      </c>
      <c r="U6" s="97"/>
      <c r="V6" s="69"/>
      <c r="W6" s="70">
        <f>T6+U6+V6</f>
        <v>19</v>
      </c>
    </row>
    <row r="7" spans="1:23" ht="15.75" customHeight="1">
      <c r="A7" s="8">
        <v>14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3</v>
      </c>
      <c r="F7" s="128">
        <v>-3.259999990463257</v>
      </c>
      <c r="G7" s="129">
        <v>66</v>
      </c>
      <c r="H7" s="168">
        <f t="shared" si="0"/>
        <v>1.850000023841858</v>
      </c>
      <c r="I7" s="130">
        <v>-1.409999966621399</v>
      </c>
      <c r="J7" s="21">
        <v>6</v>
      </c>
      <c r="K7" s="175">
        <v>3</v>
      </c>
      <c r="L7" s="128">
        <v>-1.7400000095367432</v>
      </c>
      <c r="M7" s="129">
        <v>0</v>
      </c>
      <c r="N7" s="168">
        <f t="shared" si="1"/>
        <v>-4.749999761581421</v>
      </c>
      <c r="O7" s="130">
        <v>-6.489999771118164</v>
      </c>
      <c r="P7" s="21">
        <v>5</v>
      </c>
      <c r="Q7" s="131">
        <f t="shared" si="2"/>
        <v>-5</v>
      </c>
      <c r="R7" s="170">
        <f t="shared" si="3"/>
        <v>66</v>
      </c>
      <c r="S7" s="132">
        <f t="shared" si="4"/>
        <v>-7.899999737739563</v>
      </c>
      <c r="T7" s="68">
        <f t="shared" si="5"/>
        <v>11</v>
      </c>
      <c r="U7" s="97"/>
      <c r="V7" s="69"/>
      <c r="W7" s="70">
        <f>T7+U7+V7</f>
        <v>11</v>
      </c>
    </row>
    <row r="8" spans="1:23" ht="15.75" customHeight="1">
      <c r="A8" s="8">
        <v>10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3</v>
      </c>
      <c r="F8" s="128">
        <v>2.259999990463257</v>
      </c>
      <c r="G8" s="129">
        <v>65</v>
      </c>
      <c r="H8" s="168">
        <f t="shared" si="0"/>
        <v>1.6500000953674316</v>
      </c>
      <c r="I8" s="130">
        <v>3.9100000858306885</v>
      </c>
      <c r="J8" s="21">
        <v>9</v>
      </c>
      <c r="K8" s="175">
        <v>2</v>
      </c>
      <c r="L8" s="128">
        <v>2.299999952316284</v>
      </c>
      <c r="M8" s="129">
        <v>10</v>
      </c>
      <c r="N8" s="168">
        <f t="shared" si="1"/>
        <v>-3.299999952316284</v>
      </c>
      <c r="O8" s="130">
        <v>-1</v>
      </c>
      <c r="P8" s="21">
        <v>7</v>
      </c>
      <c r="Q8" s="131">
        <f t="shared" si="2"/>
        <v>4.559999942779541</v>
      </c>
      <c r="R8" s="170">
        <f t="shared" si="3"/>
        <v>75</v>
      </c>
      <c r="S8" s="132">
        <f t="shared" si="4"/>
        <v>2.9100000858306885</v>
      </c>
      <c r="T8" s="68">
        <f t="shared" si="5"/>
        <v>16</v>
      </c>
      <c r="U8" s="97"/>
      <c r="V8" s="69"/>
      <c r="W8" s="70">
        <f>T8+U8+V8</f>
        <v>16</v>
      </c>
    </row>
    <row r="9" spans="1:23" ht="15.75" customHeight="1">
      <c r="A9" s="8">
        <v>11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1</v>
      </c>
      <c r="F9" s="128">
        <v>-2.240000009536743</v>
      </c>
      <c r="G9" s="129">
        <v>0</v>
      </c>
      <c r="H9" s="168">
        <f t="shared" si="0"/>
        <v>-7.699999570846558</v>
      </c>
      <c r="I9" s="130">
        <v>-9.9399995803833</v>
      </c>
      <c r="J9" s="21">
        <v>4</v>
      </c>
      <c r="K9" s="175">
        <v>4</v>
      </c>
      <c r="L9" s="128">
        <v>6.960000038146973</v>
      </c>
      <c r="M9" s="129">
        <v>5</v>
      </c>
      <c r="N9" s="168">
        <f t="shared" si="1"/>
        <v>-6.850000038743019</v>
      </c>
      <c r="O9" s="130">
        <v>0.10999999940395355</v>
      </c>
      <c r="P9" s="21">
        <v>10</v>
      </c>
      <c r="Q9" s="131">
        <f t="shared" si="2"/>
        <v>4.7200000286102295</v>
      </c>
      <c r="R9" s="170">
        <f t="shared" si="3"/>
        <v>5</v>
      </c>
      <c r="S9" s="132">
        <f t="shared" si="4"/>
        <v>-9.829999580979347</v>
      </c>
      <c r="T9" s="68">
        <f t="shared" si="5"/>
        <v>14</v>
      </c>
      <c r="U9" s="97"/>
      <c r="V9" s="69"/>
      <c r="W9" s="70">
        <f>T9+U9+V9</f>
        <v>14</v>
      </c>
    </row>
    <row r="10" spans="1:23" ht="15.75" customHeight="1">
      <c r="A10" s="8">
        <v>17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5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3</v>
      </c>
      <c r="F11" s="128">
        <v>11.140000343322754</v>
      </c>
      <c r="G11" s="129">
        <v>0</v>
      </c>
      <c r="H11" s="168">
        <f t="shared" si="0"/>
        <v>-11.350000336766243</v>
      </c>
      <c r="I11" s="130">
        <v>-0.20999999344348907</v>
      </c>
      <c r="J11" s="21">
        <v>7</v>
      </c>
      <c r="K11" s="175">
        <v>3</v>
      </c>
      <c r="L11" s="128">
        <v>9.619999885559082</v>
      </c>
      <c r="M11" s="129">
        <v>31</v>
      </c>
      <c r="N11" s="168">
        <f t="shared" si="1"/>
        <v>1.4499998092651367</v>
      </c>
      <c r="O11" s="130">
        <v>11.069999694824219</v>
      </c>
      <c r="P11" s="21">
        <v>14</v>
      </c>
      <c r="Q11" s="131">
        <f t="shared" si="2"/>
        <v>20.760000228881836</v>
      </c>
      <c r="R11" s="170">
        <f t="shared" si="3"/>
        <v>31</v>
      </c>
      <c r="S11" s="132">
        <f t="shared" si="4"/>
        <v>10.85999970138073</v>
      </c>
      <c r="T11" s="68">
        <f t="shared" si="5"/>
        <v>21</v>
      </c>
      <c r="U11" s="97"/>
      <c r="V11" s="69"/>
      <c r="W11" s="70">
        <f>T11+U11+V11</f>
        <v>21</v>
      </c>
    </row>
    <row r="12" spans="1:23" ht="15.75" customHeight="1">
      <c r="A12" s="8">
        <v>15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3</v>
      </c>
      <c r="F12" s="128">
        <v>-10.140000343322754</v>
      </c>
      <c r="G12" s="129">
        <v>96</v>
      </c>
      <c r="H12" s="168">
        <f t="shared" si="0"/>
        <v>7.850000381469727</v>
      </c>
      <c r="I12" s="130">
        <v>-2.2899999618530273</v>
      </c>
      <c r="J12" s="21">
        <v>5</v>
      </c>
      <c r="K12" s="175">
        <v>3</v>
      </c>
      <c r="L12" s="128">
        <v>-15.819999694824219</v>
      </c>
      <c r="M12" s="129">
        <v>10</v>
      </c>
      <c r="N12" s="168">
        <f t="shared" si="1"/>
        <v>-2.75</v>
      </c>
      <c r="O12" s="130">
        <v>-18.56999969482422</v>
      </c>
      <c r="P12" s="21">
        <v>2</v>
      </c>
      <c r="Q12" s="131">
        <f t="shared" si="2"/>
        <v>-25.960000038146973</v>
      </c>
      <c r="R12" s="170">
        <f t="shared" si="3"/>
        <v>106</v>
      </c>
      <c r="S12" s="132">
        <f t="shared" si="4"/>
        <v>-20.859999656677246</v>
      </c>
      <c r="T12" s="68">
        <f t="shared" si="5"/>
        <v>7</v>
      </c>
      <c r="U12" s="97"/>
      <c r="V12" s="69"/>
      <c r="W12" s="70">
        <f>T12+U12+V12</f>
        <v>7</v>
      </c>
    </row>
    <row r="13" spans="1:23" ht="15.75" customHeight="1">
      <c r="A13" s="8">
        <v>18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/>
      <c r="F13" s="128"/>
      <c r="G13" s="129"/>
      <c r="H13" s="168">
        <f t="shared" si="0"/>
        <v>0</v>
      </c>
      <c r="I13" s="130"/>
      <c r="J13" s="21"/>
      <c r="K13" s="175"/>
      <c r="L13" s="128"/>
      <c r="M13" s="129"/>
      <c r="N13" s="168">
        <f t="shared" si="1"/>
        <v>0</v>
      </c>
      <c r="O13" s="130"/>
      <c r="P13" s="21"/>
      <c r="Q13" s="131">
        <f t="shared" si="2"/>
        <v>0</v>
      </c>
      <c r="R13" s="170">
        <f t="shared" si="3"/>
        <v>0</v>
      </c>
      <c r="S13" s="132">
        <f t="shared" si="4"/>
        <v>0</v>
      </c>
      <c r="T13" s="68">
        <f t="shared" si="5"/>
        <v>0</v>
      </c>
      <c r="U13" s="97"/>
      <c r="V13" s="69"/>
      <c r="W13" s="191" t="s">
        <v>128</v>
      </c>
    </row>
    <row r="14" spans="1:23" ht="15.75" customHeight="1">
      <c r="A14" s="8">
        <v>19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20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21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22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23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24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12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>
        <v>2</v>
      </c>
      <c r="F20" s="128">
        <v>-25.420000076293945</v>
      </c>
      <c r="G20" s="129">
        <v>92</v>
      </c>
      <c r="H20" s="168">
        <f t="shared" si="0"/>
        <v>1.1000003814697266</v>
      </c>
      <c r="I20" s="130">
        <v>-24.31999969482422</v>
      </c>
      <c r="J20" s="21">
        <v>2</v>
      </c>
      <c r="K20" s="175">
        <v>4</v>
      </c>
      <c r="L20" s="128">
        <v>-11.300000190734863</v>
      </c>
      <c r="M20" s="129">
        <v>114</v>
      </c>
      <c r="N20" s="168">
        <f t="shared" si="1"/>
        <v>14.950000286102295</v>
      </c>
      <c r="O20" s="130">
        <v>3.6500000953674316</v>
      </c>
      <c r="P20" s="21">
        <v>11</v>
      </c>
      <c r="Q20" s="131">
        <f t="shared" si="2"/>
        <v>-36.72000026702881</v>
      </c>
      <c r="R20" s="170">
        <f t="shared" si="3"/>
        <v>206</v>
      </c>
      <c r="S20" s="132">
        <f t="shared" si="4"/>
        <v>-20.669999599456787</v>
      </c>
      <c r="T20" s="68">
        <f t="shared" si="5"/>
        <v>13</v>
      </c>
      <c r="U20" s="97"/>
      <c r="V20" s="69"/>
      <c r="W20" s="70">
        <f>T20+U20+V20</f>
        <v>13</v>
      </c>
    </row>
    <row r="21" spans="1:23" ht="15.75" customHeight="1">
      <c r="A21" s="8">
        <v>9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4</v>
      </c>
      <c r="F21" s="128">
        <v>6.099999904632568</v>
      </c>
      <c r="G21" s="129">
        <v>52</v>
      </c>
      <c r="H21" s="168">
        <f t="shared" si="0"/>
        <v>1.0500001907348633</v>
      </c>
      <c r="I21" s="130">
        <v>7.150000095367432</v>
      </c>
      <c r="J21" s="21">
        <v>13</v>
      </c>
      <c r="K21" s="175">
        <v>1</v>
      </c>
      <c r="L21" s="128">
        <v>-10.739999771118164</v>
      </c>
      <c r="M21" s="129">
        <v>88</v>
      </c>
      <c r="N21" s="168">
        <f t="shared" si="1"/>
        <v>3.6999998092651367</v>
      </c>
      <c r="O21" s="130">
        <v>-7.039999961853027</v>
      </c>
      <c r="P21" s="21">
        <v>4</v>
      </c>
      <c r="Q21" s="131">
        <f t="shared" si="2"/>
        <v>-4.639999866485596</v>
      </c>
      <c r="R21" s="170">
        <f t="shared" si="3"/>
        <v>140</v>
      </c>
      <c r="S21" s="132">
        <f t="shared" si="4"/>
        <v>0.1100001335144043</v>
      </c>
      <c r="T21" s="68">
        <f t="shared" si="5"/>
        <v>17</v>
      </c>
      <c r="U21" s="97"/>
      <c r="V21" s="69"/>
      <c r="W21" s="70">
        <f>T21+U21+V21</f>
        <v>17</v>
      </c>
    </row>
    <row r="22" spans="1:23" ht="15.75" customHeight="1">
      <c r="A22" s="8">
        <v>25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26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2</v>
      </c>
      <c r="F24" s="128">
        <v>14.9399995803833</v>
      </c>
      <c r="G24" s="129">
        <v>104</v>
      </c>
      <c r="H24" s="168">
        <f t="shared" si="0"/>
        <v>3.5000009536743164</v>
      </c>
      <c r="I24" s="130">
        <v>18.440000534057617</v>
      </c>
      <c r="J24" s="21">
        <v>15</v>
      </c>
      <c r="K24" s="175">
        <v>1</v>
      </c>
      <c r="L24" s="128">
        <v>17.6200008392334</v>
      </c>
      <c r="M24" s="129">
        <v>112</v>
      </c>
      <c r="N24" s="168">
        <f t="shared" si="1"/>
        <v>8.5</v>
      </c>
      <c r="O24" s="130">
        <v>26.1200008392334</v>
      </c>
      <c r="P24" s="21">
        <v>16</v>
      </c>
      <c r="Q24" s="131">
        <f t="shared" si="2"/>
        <v>32.5600004196167</v>
      </c>
      <c r="R24" s="170">
        <f t="shared" si="3"/>
        <v>216</v>
      </c>
      <c r="S24" s="132">
        <f t="shared" si="4"/>
        <v>44.560001373291016</v>
      </c>
      <c r="T24" s="68">
        <f t="shared" si="5"/>
        <v>31</v>
      </c>
      <c r="U24" s="97">
        <v>3</v>
      </c>
      <c r="V24" s="69">
        <v>3</v>
      </c>
      <c r="W24" s="169">
        <f>T24+U24+V24</f>
        <v>37</v>
      </c>
    </row>
    <row r="25" spans="1:23" ht="15.75" customHeight="1">
      <c r="A25" s="8">
        <v>8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2</v>
      </c>
      <c r="F25" s="128">
        <v>17.5</v>
      </c>
      <c r="G25" s="129">
        <v>145</v>
      </c>
      <c r="H25" s="168">
        <f t="shared" si="0"/>
        <v>11.700000762939453</v>
      </c>
      <c r="I25" s="130">
        <v>29.200000762939453</v>
      </c>
      <c r="J25" s="21">
        <v>16</v>
      </c>
      <c r="K25" s="175">
        <v>1</v>
      </c>
      <c r="L25" s="128">
        <v>-13.199999809265137</v>
      </c>
      <c r="M25" s="129">
        <v>42</v>
      </c>
      <c r="N25" s="168">
        <f t="shared" si="1"/>
        <v>-5.500000953674316</v>
      </c>
      <c r="O25" s="130">
        <v>-18.700000762939453</v>
      </c>
      <c r="P25" s="21">
        <v>1</v>
      </c>
      <c r="Q25" s="131">
        <f t="shared" si="2"/>
        <v>4.300000190734863</v>
      </c>
      <c r="R25" s="170">
        <f t="shared" si="3"/>
        <v>187</v>
      </c>
      <c r="S25" s="132">
        <f t="shared" si="4"/>
        <v>10.5</v>
      </c>
      <c r="T25" s="68">
        <f t="shared" si="5"/>
        <v>17</v>
      </c>
      <c r="U25" s="97"/>
      <c r="V25" s="69">
        <v>2</v>
      </c>
      <c r="W25" s="70">
        <f>T25+U25+V25</f>
        <v>19</v>
      </c>
    </row>
    <row r="26" spans="1:23" ht="15.75" customHeight="1">
      <c r="A26" s="8">
        <v>27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3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1</v>
      </c>
      <c r="F27" s="128">
        <v>2.799999952316284</v>
      </c>
      <c r="G27" s="129">
        <v>30</v>
      </c>
      <c r="H27" s="168">
        <f t="shared" si="0"/>
        <v>-1.6999999284744263</v>
      </c>
      <c r="I27" s="130">
        <v>1.100000023841858</v>
      </c>
      <c r="J27" s="21">
        <v>8</v>
      </c>
      <c r="K27" s="175">
        <v>3</v>
      </c>
      <c r="L27" s="128">
        <v>7.940000057220459</v>
      </c>
      <c r="M27" s="129">
        <v>54</v>
      </c>
      <c r="N27" s="168">
        <f t="shared" si="1"/>
        <v>6.049999713897705</v>
      </c>
      <c r="O27" s="130">
        <v>13.989999771118164</v>
      </c>
      <c r="P27" s="21">
        <v>15</v>
      </c>
      <c r="Q27" s="131">
        <f t="shared" si="2"/>
        <v>10.740000009536743</v>
      </c>
      <c r="R27" s="170">
        <f t="shared" si="3"/>
        <v>84</v>
      </c>
      <c r="S27" s="132">
        <f t="shared" si="4"/>
        <v>15.089999794960022</v>
      </c>
      <c r="T27" s="68">
        <f t="shared" si="5"/>
        <v>23</v>
      </c>
      <c r="U27" s="97">
        <v>1</v>
      </c>
      <c r="V27" s="69"/>
      <c r="W27" s="70">
        <f>T27+U27+V27</f>
        <v>24</v>
      </c>
    </row>
    <row r="28" spans="1:23" ht="15.75" customHeight="1">
      <c r="A28" s="8">
        <v>28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13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4</v>
      </c>
      <c r="F29" s="128">
        <v>-20.979999542236328</v>
      </c>
      <c r="G29" s="129">
        <v>20</v>
      </c>
      <c r="H29" s="168">
        <f t="shared" si="0"/>
        <v>-5.350000381469727</v>
      </c>
      <c r="I29" s="130">
        <v>-26.329999923706055</v>
      </c>
      <c r="J29" s="21">
        <v>1</v>
      </c>
      <c r="K29" s="175">
        <v>4</v>
      </c>
      <c r="L29" s="128">
        <v>4.360000133514404</v>
      </c>
      <c r="M29" s="129">
        <v>38</v>
      </c>
      <c r="N29" s="168">
        <f t="shared" si="1"/>
        <v>-0.25</v>
      </c>
      <c r="O29" s="130">
        <v>4.110000133514404</v>
      </c>
      <c r="P29" s="21">
        <v>12</v>
      </c>
      <c r="Q29" s="131">
        <f t="shared" si="2"/>
        <v>-16.619999408721924</v>
      </c>
      <c r="R29" s="170">
        <f t="shared" si="3"/>
        <v>58</v>
      </c>
      <c r="S29" s="132">
        <f t="shared" si="4"/>
        <v>-22.21999979019165</v>
      </c>
      <c r="T29" s="68">
        <f t="shared" si="5"/>
        <v>13</v>
      </c>
      <c r="U29" s="97"/>
      <c r="V29" s="69"/>
      <c r="W29" s="70">
        <f>T29+U29+V29</f>
        <v>13</v>
      </c>
    </row>
    <row r="30" spans="1:23" ht="15.75" customHeight="1">
      <c r="A30" s="8">
        <v>29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30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4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4</v>
      </c>
      <c r="F32" s="128">
        <v>4.360000133514404</v>
      </c>
      <c r="G32" s="129">
        <v>100</v>
      </c>
      <c r="H32" s="168">
        <f t="shared" si="0"/>
        <v>10.650000095367432</v>
      </c>
      <c r="I32" s="130">
        <v>15.010000228881836</v>
      </c>
      <c r="J32" s="21">
        <v>14</v>
      </c>
      <c r="K32" s="175">
        <v>1</v>
      </c>
      <c r="L32" s="128">
        <v>6.320000171661377</v>
      </c>
      <c r="M32" s="129">
        <v>36</v>
      </c>
      <c r="N32" s="168">
        <f t="shared" si="1"/>
        <v>-6.700000166893005</v>
      </c>
      <c r="O32" s="130">
        <v>-0.3799999952316284</v>
      </c>
      <c r="P32" s="21">
        <v>8</v>
      </c>
      <c r="Q32" s="131">
        <f t="shared" si="2"/>
        <v>10.680000305175781</v>
      </c>
      <c r="R32" s="170">
        <f t="shared" si="3"/>
        <v>136</v>
      </c>
      <c r="S32" s="132">
        <f t="shared" si="4"/>
        <v>14.630000233650208</v>
      </c>
      <c r="T32" s="68">
        <f t="shared" si="5"/>
        <v>22</v>
      </c>
      <c r="U32" s="97"/>
      <c r="V32" s="69">
        <v>1</v>
      </c>
      <c r="W32" s="70">
        <f>T32+U32+V32</f>
        <v>23</v>
      </c>
    </row>
    <row r="33" spans="1:23" ht="15.75" customHeight="1">
      <c r="A33" s="8">
        <v>31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7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-3.5999999046325684</v>
      </c>
      <c r="G34" s="129">
        <v>79</v>
      </c>
      <c r="H34" s="168">
        <f t="shared" si="0"/>
        <v>8.099999904632568</v>
      </c>
      <c r="I34" s="130">
        <v>4.5</v>
      </c>
      <c r="J34" s="21">
        <v>12</v>
      </c>
      <c r="K34" s="175">
        <v>2</v>
      </c>
      <c r="L34" s="128">
        <v>-7.639999866485596</v>
      </c>
      <c r="M34" s="129">
        <v>50</v>
      </c>
      <c r="N34" s="168">
        <f t="shared" si="1"/>
        <v>4.699999809265137</v>
      </c>
      <c r="O34" s="130">
        <v>-2.940000057220459</v>
      </c>
      <c r="P34" s="21">
        <v>6</v>
      </c>
      <c r="Q34" s="131">
        <f t="shared" si="2"/>
        <v>-11.239999771118164</v>
      </c>
      <c r="R34" s="170">
        <f t="shared" si="3"/>
        <v>129</v>
      </c>
      <c r="S34" s="132">
        <f t="shared" si="4"/>
        <v>1.559999942779541</v>
      </c>
      <c r="T34" s="68">
        <f t="shared" si="5"/>
        <v>18</v>
      </c>
      <c r="U34" s="97"/>
      <c r="V34" s="69"/>
      <c r="W34" s="70">
        <f>T34+U34+V34</f>
        <v>18</v>
      </c>
    </row>
    <row r="35" spans="1:23" ht="15.75" customHeight="1">
      <c r="A35" s="8">
        <v>16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2</v>
      </c>
      <c r="F35" s="128">
        <v>-7.019999980926514</v>
      </c>
      <c r="G35" s="129">
        <v>5</v>
      </c>
      <c r="H35" s="168">
        <f t="shared" si="0"/>
        <v>-16.299999713897705</v>
      </c>
      <c r="I35" s="130">
        <v>-23.31999969482422</v>
      </c>
      <c r="J35" s="21">
        <v>3</v>
      </c>
      <c r="K35" s="175">
        <v>4</v>
      </c>
      <c r="L35" s="128">
        <v>-0.019999999552965164</v>
      </c>
      <c r="M35" s="129">
        <v>0</v>
      </c>
      <c r="N35" s="168">
        <f t="shared" si="1"/>
        <v>-7.849999886006117</v>
      </c>
      <c r="O35" s="130">
        <v>-7.869999885559082</v>
      </c>
      <c r="P35" s="21">
        <v>3</v>
      </c>
      <c r="Q35" s="131">
        <f t="shared" si="2"/>
        <v>-7.039999980479479</v>
      </c>
      <c r="R35" s="170">
        <f t="shared" si="3"/>
        <v>5</v>
      </c>
      <c r="S35" s="132">
        <f t="shared" si="4"/>
        <v>-31.1899995803833</v>
      </c>
      <c r="T35" s="68">
        <f t="shared" si="5"/>
        <v>6</v>
      </c>
      <c r="U35" s="97"/>
      <c r="V35" s="69"/>
      <c r="W35" s="70">
        <f>T35+U35+V35</f>
        <v>6</v>
      </c>
    </row>
    <row r="36" spans="1:27" ht="15.75" customHeight="1">
      <c r="A36" s="8">
        <v>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3.0399999618530273</v>
      </c>
      <c r="G36" s="129">
        <v>45</v>
      </c>
      <c r="H36" s="168">
        <f t="shared" si="0"/>
        <v>1.3000001907348633</v>
      </c>
      <c r="I36" s="130">
        <v>4.340000152587891</v>
      </c>
      <c r="J36" s="21">
        <v>11</v>
      </c>
      <c r="K36" s="175">
        <v>2</v>
      </c>
      <c r="L36" s="128">
        <v>2.680000066757202</v>
      </c>
      <c r="M36" s="129">
        <v>34</v>
      </c>
      <c r="N36" s="168">
        <f t="shared" si="1"/>
        <v>1.499999761581421</v>
      </c>
      <c r="O36" s="130">
        <v>4.179999828338623</v>
      </c>
      <c r="P36" s="21">
        <v>13</v>
      </c>
      <c r="Q36" s="131">
        <f t="shared" si="2"/>
        <v>5.7200000286102295</v>
      </c>
      <c r="R36" s="170">
        <f t="shared" si="3"/>
        <v>79</v>
      </c>
      <c r="S36" s="132">
        <f t="shared" si="4"/>
        <v>8.519999980926514</v>
      </c>
      <c r="T36" s="68">
        <f t="shared" si="5"/>
        <v>24</v>
      </c>
      <c r="U36" s="97">
        <v>2</v>
      </c>
      <c r="V36" s="69"/>
      <c r="W36" s="70">
        <f>T36+U36+V36</f>
        <v>26</v>
      </c>
      <c r="AA36" s="19"/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16</v>
      </c>
      <c r="F41" s="124"/>
      <c r="G41" s="7"/>
      <c r="H41" s="7">
        <f>SUM(H6:H40)</f>
        <v>2.6673078536987305E-06</v>
      </c>
      <c r="I41" s="7">
        <f>SUM(I6:I40)</f>
        <v>3.1441450119018555E-06</v>
      </c>
      <c r="J41" s="7"/>
      <c r="K41" s="124"/>
      <c r="L41" s="124"/>
      <c r="M41" s="7"/>
      <c r="N41" s="7">
        <f>SUM(N6:N40)</f>
        <v>-1.650303602218628E-06</v>
      </c>
      <c r="O41" s="7">
        <f>SUM(O6:O40)</f>
        <v>2.384185791015625E-07</v>
      </c>
      <c r="P41" s="7"/>
      <c r="Q41" s="7"/>
      <c r="R41" s="7"/>
      <c r="S41" s="7">
        <f>SUM(S6:S40)</f>
        <v>3.382563591003418E-06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3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24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40299</v>
      </c>
      <c r="D4" s="20"/>
      <c r="E4" s="190">
        <f>COUNTIF(E6:E21,"&gt;0")</f>
        <v>16</v>
      </c>
      <c r="F4" s="125">
        <f>SUM(F6:F21)</f>
        <v>4.76837158203125E-07</v>
      </c>
      <c r="G4" s="197" t="s">
        <v>118</v>
      </c>
      <c r="H4" s="198"/>
      <c r="I4" s="198"/>
      <c r="J4" s="199"/>
      <c r="K4" s="190">
        <f>COUNTIF(K6:K21,"&gt;0")</f>
        <v>16</v>
      </c>
      <c r="L4" s="125">
        <f>SUM(L6:L21)</f>
        <v>1.8887221813201904E-06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1</v>
      </c>
      <c r="B6" s="65">
        <f>HRÁČI!B21</f>
        <v>119</v>
      </c>
      <c r="C6" s="66" t="str">
        <f>HRÁČI!C21</f>
        <v>Češek</v>
      </c>
      <c r="D6" s="67" t="str">
        <f>HRÁČI!D21</f>
        <v>Ján</v>
      </c>
      <c r="E6" s="175">
        <v>2</v>
      </c>
      <c r="F6" s="128">
        <v>14.9399995803833</v>
      </c>
      <c r="G6" s="129">
        <v>104</v>
      </c>
      <c r="H6" s="168">
        <f aca="true" t="shared" si="0" ref="H6:H21">I6-F6</f>
        <v>3.5000009536743164</v>
      </c>
      <c r="I6" s="130">
        <v>18.440000534057617</v>
      </c>
      <c r="J6" s="21">
        <v>15</v>
      </c>
      <c r="K6" s="175">
        <v>1</v>
      </c>
      <c r="L6" s="128">
        <v>17.6200008392334</v>
      </c>
      <c r="M6" s="129">
        <v>112</v>
      </c>
      <c r="N6" s="168">
        <f aca="true" t="shared" si="1" ref="N6:N21">O6-L6</f>
        <v>8.5</v>
      </c>
      <c r="O6" s="130">
        <v>26.1200008392334</v>
      </c>
      <c r="P6" s="21">
        <v>16</v>
      </c>
      <c r="Q6" s="131">
        <f aca="true" t="shared" si="2" ref="Q6:Q21">F6+L6</f>
        <v>32.5600004196167</v>
      </c>
      <c r="R6" s="170">
        <f aca="true" t="shared" si="3" ref="R6:R21">G6+M6</f>
        <v>216</v>
      </c>
      <c r="S6" s="132">
        <f aca="true" t="shared" si="4" ref="S6:S21">I6+O6</f>
        <v>44.560001373291016</v>
      </c>
      <c r="T6" s="68">
        <f aca="true" t="shared" si="5" ref="T6:T21">J6+P6</f>
        <v>31</v>
      </c>
      <c r="U6" s="97">
        <v>3</v>
      </c>
      <c r="V6" s="69">
        <v>3</v>
      </c>
      <c r="W6" s="169">
        <f aca="true" t="shared" si="6" ref="W6:W21">T6+U6+V6</f>
        <v>37</v>
      </c>
    </row>
    <row r="7" spans="1:23" ht="15.75" customHeight="1">
      <c r="A7" s="8">
        <v>2</v>
      </c>
      <c r="B7" s="71">
        <f>HRÁČI!B33</f>
        <v>131</v>
      </c>
      <c r="C7" s="72" t="str">
        <f>HRÁČI!C33</f>
        <v>Gregor</v>
      </c>
      <c r="D7" s="73" t="str">
        <f>HRÁČI!D33</f>
        <v>Vladimír</v>
      </c>
      <c r="E7" s="175">
        <v>1</v>
      </c>
      <c r="F7" s="128">
        <v>3.0399999618530273</v>
      </c>
      <c r="G7" s="129">
        <v>45</v>
      </c>
      <c r="H7" s="168">
        <f t="shared" si="0"/>
        <v>1.3000001907348633</v>
      </c>
      <c r="I7" s="130">
        <v>4.340000152587891</v>
      </c>
      <c r="J7" s="21">
        <v>11</v>
      </c>
      <c r="K7" s="175">
        <v>2</v>
      </c>
      <c r="L7" s="128">
        <v>2.680000066757202</v>
      </c>
      <c r="M7" s="129">
        <v>34</v>
      </c>
      <c r="N7" s="168">
        <f t="shared" si="1"/>
        <v>1.499999761581421</v>
      </c>
      <c r="O7" s="130">
        <v>4.179999828338623</v>
      </c>
      <c r="P7" s="21">
        <v>13</v>
      </c>
      <c r="Q7" s="131">
        <f t="shared" si="2"/>
        <v>5.7200000286102295</v>
      </c>
      <c r="R7" s="170">
        <f t="shared" si="3"/>
        <v>79</v>
      </c>
      <c r="S7" s="132">
        <f t="shared" si="4"/>
        <v>8.519999980926514</v>
      </c>
      <c r="T7" s="68">
        <f t="shared" si="5"/>
        <v>24</v>
      </c>
      <c r="U7" s="97">
        <v>2</v>
      </c>
      <c r="V7" s="69"/>
      <c r="W7" s="70">
        <f t="shared" si="6"/>
        <v>26</v>
      </c>
    </row>
    <row r="8" spans="1:23" ht="15.75" customHeight="1">
      <c r="A8" s="8">
        <v>3</v>
      </c>
      <c r="B8" s="71">
        <f>HRÁČI!B24</f>
        <v>122</v>
      </c>
      <c r="C8" s="72" t="str">
        <f>HRÁČI!C24</f>
        <v>Šereš</v>
      </c>
      <c r="D8" s="73" t="str">
        <f>HRÁČI!D24</f>
        <v>Karol</v>
      </c>
      <c r="E8" s="175">
        <v>1</v>
      </c>
      <c r="F8" s="128">
        <v>2.799999952316284</v>
      </c>
      <c r="G8" s="129">
        <v>30</v>
      </c>
      <c r="H8" s="168">
        <f t="shared" si="0"/>
        <v>-1.6999999284744263</v>
      </c>
      <c r="I8" s="130">
        <v>1.100000023841858</v>
      </c>
      <c r="J8" s="21">
        <v>8</v>
      </c>
      <c r="K8" s="175">
        <v>3</v>
      </c>
      <c r="L8" s="128">
        <v>7.940000057220459</v>
      </c>
      <c r="M8" s="129">
        <v>54</v>
      </c>
      <c r="N8" s="168">
        <f t="shared" si="1"/>
        <v>6.049999713897705</v>
      </c>
      <c r="O8" s="130">
        <v>13.989999771118164</v>
      </c>
      <c r="P8" s="21">
        <v>15</v>
      </c>
      <c r="Q8" s="131">
        <f t="shared" si="2"/>
        <v>10.740000009536743</v>
      </c>
      <c r="R8" s="170">
        <f t="shared" si="3"/>
        <v>84</v>
      </c>
      <c r="S8" s="132">
        <f t="shared" si="4"/>
        <v>15.089999794960022</v>
      </c>
      <c r="T8" s="68">
        <f t="shared" si="5"/>
        <v>23</v>
      </c>
      <c r="U8" s="97">
        <v>1</v>
      </c>
      <c r="V8" s="69"/>
      <c r="W8" s="70">
        <f t="shared" si="6"/>
        <v>24</v>
      </c>
    </row>
    <row r="9" spans="1:23" ht="15.75" customHeight="1">
      <c r="A9" s="8">
        <v>4</v>
      </c>
      <c r="B9" s="71">
        <f>HRÁČI!B29</f>
        <v>127</v>
      </c>
      <c r="C9" s="72" t="str">
        <f>HRÁČI!C29</f>
        <v>Gavula</v>
      </c>
      <c r="D9" s="73" t="str">
        <f>HRÁČI!D29</f>
        <v>Gabriel</v>
      </c>
      <c r="E9" s="175">
        <v>4</v>
      </c>
      <c r="F9" s="128">
        <v>4.360000133514404</v>
      </c>
      <c r="G9" s="129">
        <v>100</v>
      </c>
      <c r="H9" s="168">
        <f t="shared" si="0"/>
        <v>10.650000095367432</v>
      </c>
      <c r="I9" s="130">
        <v>15.010000228881836</v>
      </c>
      <c r="J9" s="21">
        <v>14</v>
      </c>
      <c r="K9" s="175">
        <v>1</v>
      </c>
      <c r="L9" s="128">
        <v>6.320000171661377</v>
      </c>
      <c r="M9" s="129">
        <v>36</v>
      </c>
      <c r="N9" s="168">
        <f t="shared" si="1"/>
        <v>-6.700000166893005</v>
      </c>
      <c r="O9" s="130">
        <v>-0.3799999952316284</v>
      </c>
      <c r="P9" s="21">
        <v>8</v>
      </c>
      <c r="Q9" s="131">
        <f t="shared" si="2"/>
        <v>10.680000305175781</v>
      </c>
      <c r="R9" s="170">
        <f t="shared" si="3"/>
        <v>136</v>
      </c>
      <c r="S9" s="132">
        <f t="shared" si="4"/>
        <v>14.630000233650208</v>
      </c>
      <c r="T9" s="68">
        <f t="shared" si="5"/>
        <v>22</v>
      </c>
      <c r="U9" s="97"/>
      <c r="V9" s="69">
        <v>1</v>
      </c>
      <c r="W9" s="70">
        <f t="shared" si="6"/>
        <v>23</v>
      </c>
    </row>
    <row r="10" spans="1:23" ht="15.75" customHeight="1">
      <c r="A10" s="8">
        <v>5</v>
      </c>
      <c r="B10" s="71">
        <f>HRÁČI!B8</f>
        <v>106</v>
      </c>
      <c r="C10" s="72" t="str">
        <f>HRÁČI!C8</f>
        <v>Bisák </v>
      </c>
      <c r="D10" s="73" t="str">
        <f>HRÁČI!D8</f>
        <v>Viliam</v>
      </c>
      <c r="E10" s="175">
        <v>3</v>
      </c>
      <c r="F10" s="128">
        <v>11.140000343322754</v>
      </c>
      <c r="G10" s="129">
        <v>0</v>
      </c>
      <c r="H10" s="168">
        <f t="shared" si="0"/>
        <v>-11.350000336766243</v>
      </c>
      <c r="I10" s="130">
        <v>-0.20999999344348907</v>
      </c>
      <c r="J10" s="21">
        <v>7</v>
      </c>
      <c r="K10" s="175">
        <v>3</v>
      </c>
      <c r="L10" s="128">
        <v>9.619999885559082</v>
      </c>
      <c r="M10" s="129">
        <v>31</v>
      </c>
      <c r="N10" s="168">
        <f t="shared" si="1"/>
        <v>1.4499998092651367</v>
      </c>
      <c r="O10" s="130">
        <v>11.069999694824219</v>
      </c>
      <c r="P10" s="21">
        <v>14</v>
      </c>
      <c r="Q10" s="131">
        <f t="shared" si="2"/>
        <v>20.760000228881836</v>
      </c>
      <c r="R10" s="170">
        <f t="shared" si="3"/>
        <v>31</v>
      </c>
      <c r="S10" s="132">
        <f t="shared" si="4"/>
        <v>10.85999970138073</v>
      </c>
      <c r="T10" s="68">
        <f t="shared" si="5"/>
        <v>21</v>
      </c>
      <c r="U10" s="97"/>
      <c r="V10" s="69"/>
      <c r="W10" s="70">
        <f t="shared" si="6"/>
        <v>21</v>
      </c>
    </row>
    <row r="11" spans="1:23" ht="15.75" customHeight="1">
      <c r="A11" s="8">
        <v>6</v>
      </c>
      <c r="B11" s="71">
        <f>HRÁČI!B3</f>
        <v>101</v>
      </c>
      <c r="C11" s="72" t="str">
        <f>HRÁČI!C3</f>
        <v>Dobiaš</v>
      </c>
      <c r="D11" s="73" t="str">
        <f>HRÁČI!D3</f>
        <v>Martin</v>
      </c>
      <c r="E11" s="175">
        <v>4</v>
      </c>
      <c r="F11" s="128">
        <v>10.520000457763672</v>
      </c>
      <c r="G11" s="129">
        <v>15</v>
      </c>
      <c r="H11" s="168">
        <f t="shared" si="0"/>
        <v>-6.350000381469727</v>
      </c>
      <c r="I11" s="130">
        <v>4.170000076293945</v>
      </c>
      <c r="J11" s="21">
        <v>10</v>
      </c>
      <c r="K11" s="175">
        <v>2</v>
      </c>
      <c r="L11" s="128">
        <v>2.6600000858306885</v>
      </c>
      <c r="M11" s="129">
        <v>12</v>
      </c>
      <c r="N11" s="168">
        <f t="shared" si="1"/>
        <v>-2.9000000804662704</v>
      </c>
      <c r="O11" s="130">
        <v>-0.23999999463558197</v>
      </c>
      <c r="P11" s="21">
        <v>9</v>
      </c>
      <c r="Q11" s="131">
        <f t="shared" si="2"/>
        <v>13.18000054359436</v>
      </c>
      <c r="R11" s="170">
        <f t="shared" si="3"/>
        <v>27</v>
      </c>
      <c r="S11" s="132">
        <f t="shared" si="4"/>
        <v>3.9300000816583633</v>
      </c>
      <c r="T11" s="68">
        <f t="shared" si="5"/>
        <v>19</v>
      </c>
      <c r="U11" s="97"/>
      <c r="V11" s="69"/>
      <c r="W11" s="70">
        <f t="shared" si="6"/>
        <v>19</v>
      </c>
    </row>
    <row r="12" spans="1:23" ht="15.75" customHeight="1">
      <c r="A12" s="8">
        <v>7</v>
      </c>
      <c r="B12" s="71">
        <f>HRÁČI!B31</f>
        <v>129</v>
      </c>
      <c r="C12" s="72" t="str">
        <f>HRÁČI!C31</f>
        <v>Serbin</v>
      </c>
      <c r="D12" s="73" t="str">
        <f>HRÁČI!D31</f>
        <v>Rastislav</v>
      </c>
      <c r="E12" s="175">
        <v>1</v>
      </c>
      <c r="F12" s="128">
        <v>-3.5999999046325684</v>
      </c>
      <c r="G12" s="129">
        <v>79</v>
      </c>
      <c r="H12" s="168">
        <f t="shared" si="0"/>
        <v>8.099999904632568</v>
      </c>
      <c r="I12" s="130">
        <v>4.5</v>
      </c>
      <c r="J12" s="21">
        <v>12</v>
      </c>
      <c r="K12" s="175">
        <v>2</v>
      </c>
      <c r="L12" s="128">
        <v>-7.639999866485596</v>
      </c>
      <c r="M12" s="129">
        <v>50</v>
      </c>
      <c r="N12" s="168">
        <f t="shared" si="1"/>
        <v>4.699999809265137</v>
      </c>
      <c r="O12" s="130">
        <v>-2.940000057220459</v>
      </c>
      <c r="P12" s="21">
        <v>6</v>
      </c>
      <c r="Q12" s="131">
        <f t="shared" si="2"/>
        <v>-11.239999771118164</v>
      </c>
      <c r="R12" s="170">
        <f t="shared" si="3"/>
        <v>129</v>
      </c>
      <c r="S12" s="132">
        <f t="shared" si="4"/>
        <v>1.559999942779541</v>
      </c>
      <c r="T12" s="68">
        <f t="shared" si="5"/>
        <v>18</v>
      </c>
      <c r="U12" s="97"/>
      <c r="V12" s="69"/>
      <c r="W12" s="70">
        <f t="shared" si="6"/>
        <v>18</v>
      </c>
    </row>
    <row r="13" spans="1:23" ht="15.75" customHeight="1">
      <c r="A13" s="8">
        <v>8</v>
      </c>
      <c r="B13" s="71">
        <f>HRÁČI!B22</f>
        <v>120</v>
      </c>
      <c r="C13" s="72" t="str">
        <f>HRÁČI!C22</f>
        <v>Urban</v>
      </c>
      <c r="D13" s="73" t="str">
        <f>HRÁČI!D22</f>
        <v>Daniel</v>
      </c>
      <c r="E13" s="175">
        <v>2</v>
      </c>
      <c r="F13" s="128">
        <v>17.5</v>
      </c>
      <c r="G13" s="129">
        <v>145</v>
      </c>
      <c r="H13" s="168">
        <f t="shared" si="0"/>
        <v>11.700000762939453</v>
      </c>
      <c r="I13" s="130">
        <v>29.200000762939453</v>
      </c>
      <c r="J13" s="21">
        <v>16</v>
      </c>
      <c r="K13" s="175">
        <v>1</v>
      </c>
      <c r="L13" s="128">
        <v>-13.199999809265137</v>
      </c>
      <c r="M13" s="129">
        <v>42</v>
      </c>
      <c r="N13" s="168">
        <f t="shared" si="1"/>
        <v>-5.500000953674316</v>
      </c>
      <c r="O13" s="130">
        <v>-18.700000762939453</v>
      </c>
      <c r="P13" s="21">
        <v>1</v>
      </c>
      <c r="Q13" s="131">
        <f t="shared" si="2"/>
        <v>4.300000190734863</v>
      </c>
      <c r="R13" s="170">
        <f t="shared" si="3"/>
        <v>187</v>
      </c>
      <c r="S13" s="132">
        <f t="shared" si="4"/>
        <v>10.5</v>
      </c>
      <c r="T13" s="68">
        <f t="shared" si="5"/>
        <v>17</v>
      </c>
      <c r="U13" s="97"/>
      <c r="V13" s="69">
        <v>2</v>
      </c>
      <c r="W13" s="70">
        <f t="shared" si="6"/>
        <v>19</v>
      </c>
    </row>
    <row r="14" spans="1:23" ht="15.75" customHeight="1">
      <c r="A14" s="8">
        <v>9</v>
      </c>
      <c r="B14" s="71">
        <f>HRÁČI!B18</f>
        <v>116</v>
      </c>
      <c r="C14" s="72" t="str">
        <f>HRÁČI!C18</f>
        <v>Učník</v>
      </c>
      <c r="D14" s="73" t="str">
        <f>HRÁČI!D18</f>
        <v>Stanislav</v>
      </c>
      <c r="E14" s="175">
        <v>4</v>
      </c>
      <c r="F14" s="128">
        <v>6.099999904632568</v>
      </c>
      <c r="G14" s="129">
        <v>52</v>
      </c>
      <c r="H14" s="168">
        <f t="shared" si="0"/>
        <v>1.0500001907348633</v>
      </c>
      <c r="I14" s="130">
        <v>7.150000095367432</v>
      </c>
      <c r="J14" s="21">
        <v>13</v>
      </c>
      <c r="K14" s="175">
        <v>1</v>
      </c>
      <c r="L14" s="128">
        <v>-10.739999771118164</v>
      </c>
      <c r="M14" s="129">
        <v>88</v>
      </c>
      <c r="N14" s="168">
        <f t="shared" si="1"/>
        <v>3.6999998092651367</v>
      </c>
      <c r="O14" s="130">
        <v>-7.039999961853027</v>
      </c>
      <c r="P14" s="21">
        <v>4</v>
      </c>
      <c r="Q14" s="131">
        <f t="shared" si="2"/>
        <v>-4.639999866485596</v>
      </c>
      <c r="R14" s="170">
        <f t="shared" si="3"/>
        <v>140</v>
      </c>
      <c r="S14" s="132">
        <f t="shared" si="4"/>
        <v>0.1100001335144043</v>
      </c>
      <c r="T14" s="68">
        <f t="shared" si="5"/>
        <v>17</v>
      </c>
      <c r="U14" s="97"/>
      <c r="V14" s="69"/>
      <c r="W14" s="70">
        <f t="shared" si="6"/>
        <v>17</v>
      </c>
    </row>
    <row r="15" spans="1:23" ht="15.75" customHeight="1">
      <c r="A15" s="8">
        <v>10</v>
      </c>
      <c r="B15" s="71">
        <f>HRÁČI!B5</f>
        <v>103</v>
      </c>
      <c r="C15" s="72" t="str">
        <f>HRÁČI!C5</f>
        <v>Kazimír </v>
      </c>
      <c r="D15" s="73" t="str">
        <f>HRÁČI!D5</f>
        <v>Jozef</v>
      </c>
      <c r="E15" s="175">
        <v>3</v>
      </c>
      <c r="F15" s="128">
        <v>2.259999990463257</v>
      </c>
      <c r="G15" s="129">
        <v>65</v>
      </c>
      <c r="H15" s="168">
        <f t="shared" si="0"/>
        <v>1.6500000953674316</v>
      </c>
      <c r="I15" s="130">
        <v>3.9100000858306885</v>
      </c>
      <c r="J15" s="21">
        <v>9</v>
      </c>
      <c r="K15" s="175">
        <v>2</v>
      </c>
      <c r="L15" s="128">
        <v>2.299999952316284</v>
      </c>
      <c r="M15" s="129">
        <v>10</v>
      </c>
      <c r="N15" s="168">
        <f t="shared" si="1"/>
        <v>-3.299999952316284</v>
      </c>
      <c r="O15" s="130">
        <v>-1</v>
      </c>
      <c r="P15" s="21">
        <v>7</v>
      </c>
      <c r="Q15" s="131">
        <f t="shared" si="2"/>
        <v>4.559999942779541</v>
      </c>
      <c r="R15" s="170">
        <f t="shared" si="3"/>
        <v>75</v>
      </c>
      <c r="S15" s="132">
        <f t="shared" si="4"/>
        <v>2.9100000858306885</v>
      </c>
      <c r="T15" s="68">
        <f t="shared" si="5"/>
        <v>16</v>
      </c>
      <c r="U15" s="97"/>
      <c r="V15" s="69"/>
      <c r="W15" s="70">
        <f t="shared" si="6"/>
        <v>16</v>
      </c>
    </row>
    <row r="16" spans="1:23" ht="15.75" customHeight="1">
      <c r="A16" s="8">
        <v>11</v>
      </c>
      <c r="B16" s="71">
        <f>HRÁČI!B6</f>
        <v>104</v>
      </c>
      <c r="C16" s="72" t="str">
        <f>HRÁČI!C6</f>
        <v>Vavrík  </v>
      </c>
      <c r="D16" s="73" t="str">
        <f>HRÁČI!D6</f>
        <v>Roman</v>
      </c>
      <c r="E16" s="175">
        <v>1</v>
      </c>
      <c r="F16" s="128">
        <v>-2.240000009536743</v>
      </c>
      <c r="G16" s="129">
        <v>0</v>
      </c>
      <c r="H16" s="168">
        <f t="shared" si="0"/>
        <v>-7.699999570846558</v>
      </c>
      <c r="I16" s="130">
        <v>-9.9399995803833</v>
      </c>
      <c r="J16" s="21">
        <v>4</v>
      </c>
      <c r="K16" s="175">
        <v>4</v>
      </c>
      <c r="L16" s="128">
        <v>6.960000038146973</v>
      </c>
      <c r="M16" s="129">
        <v>5</v>
      </c>
      <c r="N16" s="168">
        <f t="shared" si="1"/>
        <v>-6.850000038743019</v>
      </c>
      <c r="O16" s="130">
        <v>0.10999999940395355</v>
      </c>
      <c r="P16" s="21">
        <v>10</v>
      </c>
      <c r="Q16" s="131">
        <f t="shared" si="2"/>
        <v>4.7200000286102295</v>
      </c>
      <c r="R16" s="170">
        <f t="shared" si="3"/>
        <v>5</v>
      </c>
      <c r="S16" s="132">
        <f t="shared" si="4"/>
        <v>-9.829999580979347</v>
      </c>
      <c r="T16" s="68">
        <f t="shared" si="5"/>
        <v>14</v>
      </c>
      <c r="U16" s="97"/>
      <c r="V16" s="69"/>
      <c r="W16" s="70">
        <f t="shared" si="6"/>
        <v>14</v>
      </c>
    </row>
    <row r="17" spans="1:23" ht="15.75" customHeight="1">
      <c r="A17" s="8">
        <v>12</v>
      </c>
      <c r="B17" s="71">
        <f>HRÁČI!B17</f>
        <v>115</v>
      </c>
      <c r="C17" s="72" t="str">
        <f>HRÁČI!C17</f>
        <v>Rigo</v>
      </c>
      <c r="D17" s="73" t="str">
        <f>HRÁČI!D17</f>
        <v>Ľudovít</v>
      </c>
      <c r="E17" s="175">
        <v>2</v>
      </c>
      <c r="F17" s="128">
        <v>-25.420000076293945</v>
      </c>
      <c r="G17" s="129">
        <v>92</v>
      </c>
      <c r="H17" s="168">
        <f t="shared" si="0"/>
        <v>1.1000003814697266</v>
      </c>
      <c r="I17" s="130">
        <v>-24.31999969482422</v>
      </c>
      <c r="J17" s="21">
        <v>2</v>
      </c>
      <c r="K17" s="175">
        <v>4</v>
      </c>
      <c r="L17" s="128">
        <v>-11.300000190734863</v>
      </c>
      <c r="M17" s="129">
        <v>114</v>
      </c>
      <c r="N17" s="168">
        <f t="shared" si="1"/>
        <v>14.950000286102295</v>
      </c>
      <c r="O17" s="130">
        <v>3.6500000953674316</v>
      </c>
      <c r="P17" s="21">
        <v>11</v>
      </c>
      <c r="Q17" s="131">
        <f t="shared" si="2"/>
        <v>-36.72000026702881</v>
      </c>
      <c r="R17" s="170">
        <f t="shared" si="3"/>
        <v>206</v>
      </c>
      <c r="S17" s="132">
        <f t="shared" si="4"/>
        <v>-20.669999599456787</v>
      </c>
      <c r="T17" s="68">
        <f t="shared" si="5"/>
        <v>13</v>
      </c>
      <c r="U17" s="97"/>
      <c r="V17" s="69"/>
      <c r="W17" s="70">
        <f t="shared" si="6"/>
        <v>13</v>
      </c>
    </row>
    <row r="18" spans="1:23" ht="15.75" customHeight="1">
      <c r="A18" s="8">
        <v>13</v>
      </c>
      <c r="B18" s="71">
        <f>HRÁČI!B26</f>
        <v>124</v>
      </c>
      <c r="C18" s="72" t="str">
        <f>HRÁČI!C26</f>
        <v>Biely</v>
      </c>
      <c r="D18" s="73" t="str">
        <f>HRÁČI!D26</f>
        <v>Peter</v>
      </c>
      <c r="E18" s="175">
        <v>4</v>
      </c>
      <c r="F18" s="128">
        <v>-20.979999542236328</v>
      </c>
      <c r="G18" s="129">
        <v>20</v>
      </c>
      <c r="H18" s="168">
        <f t="shared" si="0"/>
        <v>-5.350000381469727</v>
      </c>
      <c r="I18" s="130">
        <v>-26.329999923706055</v>
      </c>
      <c r="J18" s="21">
        <v>1</v>
      </c>
      <c r="K18" s="175">
        <v>4</v>
      </c>
      <c r="L18" s="128">
        <v>4.360000133514404</v>
      </c>
      <c r="M18" s="129">
        <v>38</v>
      </c>
      <c r="N18" s="168">
        <f t="shared" si="1"/>
        <v>-0.25</v>
      </c>
      <c r="O18" s="130">
        <v>4.110000133514404</v>
      </c>
      <c r="P18" s="21">
        <v>12</v>
      </c>
      <c r="Q18" s="131">
        <f t="shared" si="2"/>
        <v>-16.619999408721924</v>
      </c>
      <c r="R18" s="170">
        <f t="shared" si="3"/>
        <v>58</v>
      </c>
      <c r="S18" s="132">
        <f t="shared" si="4"/>
        <v>-22.21999979019165</v>
      </c>
      <c r="T18" s="68">
        <f t="shared" si="5"/>
        <v>13</v>
      </c>
      <c r="U18" s="97"/>
      <c r="V18" s="69"/>
      <c r="W18" s="70">
        <f t="shared" si="6"/>
        <v>13</v>
      </c>
    </row>
    <row r="19" spans="1:23" ht="15.75" customHeight="1">
      <c r="A19" s="8">
        <v>14</v>
      </c>
      <c r="B19" s="71">
        <f>HRÁČI!B4</f>
        <v>102</v>
      </c>
      <c r="C19" s="72" t="str">
        <f>HRÁČI!C4</f>
        <v>Leskovský  </v>
      </c>
      <c r="D19" s="73" t="str">
        <f>HRÁČI!D4</f>
        <v>Roman</v>
      </c>
      <c r="E19" s="175">
        <v>3</v>
      </c>
      <c r="F19" s="128">
        <v>-3.259999990463257</v>
      </c>
      <c r="G19" s="129">
        <v>66</v>
      </c>
      <c r="H19" s="168">
        <f t="shared" si="0"/>
        <v>1.850000023841858</v>
      </c>
      <c r="I19" s="130">
        <v>-1.409999966621399</v>
      </c>
      <c r="J19" s="21">
        <v>6</v>
      </c>
      <c r="K19" s="175">
        <v>3</v>
      </c>
      <c r="L19" s="128">
        <v>-1.7400000095367432</v>
      </c>
      <c r="M19" s="129">
        <v>0</v>
      </c>
      <c r="N19" s="168">
        <f t="shared" si="1"/>
        <v>-4.749999761581421</v>
      </c>
      <c r="O19" s="130">
        <v>-6.489999771118164</v>
      </c>
      <c r="P19" s="21">
        <v>5</v>
      </c>
      <c r="Q19" s="131">
        <f t="shared" si="2"/>
        <v>-5</v>
      </c>
      <c r="R19" s="170">
        <f t="shared" si="3"/>
        <v>66</v>
      </c>
      <c r="S19" s="132">
        <f t="shared" si="4"/>
        <v>-7.899999737739563</v>
      </c>
      <c r="T19" s="68">
        <f t="shared" si="5"/>
        <v>11</v>
      </c>
      <c r="U19" s="97"/>
      <c r="V19" s="69"/>
      <c r="W19" s="70">
        <f t="shared" si="6"/>
        <v>11</v>
      </c>
    </row>
    <row r="20" spans="1:23" ht="15.75" customHeight="1">
      <c r="A20" s="8">
        <v>15</v>
      </c>
      <c r="B20" s="71">
        <f>HRÁČI!B9</f>
        <v>107</v>
      </c>
      <c r="C20" s="72" t="str">
        <f>HRÁČI!C9</f>
        <v>Hegyi </v>
      </c>
      <c r="D20" s="73" t="str">
        <f>HRÁČI!D9</f>
        <v>Juraj</v>
      </c>
      <c r="E20" s="175">
        <v>3</v>
      </c>
      <c r="F20" s="128">
        <v>-10.140000343322754</v>
      </c>
      <c r="G20" s="129">
        <v>96</v>
      </c>
      <c r="H20" s="168">
        <f t="shared" si="0"/>
        <v>7.850000381469727</v>
      </c>
      <c r="I20" s="130">
        <v>-2.2899999618530273</v>
      </c>
      <c r="J20" s="21">
        <v>5</v>
      </c>
      <c r="K20" s="175">
        <v>3</v>
      </c>
      <c r="L20" s="128">
        <v>-15.819999694824219</v>
      </c>
      <c r="M20" s="129">
        <v>10</v>
      </c>
      <c r="N20" s="168">
        <f t="shared" si="1"/>
        <v>-2.75</v>
      </c>
      <c r="O20" s="130">
        <v>-18.56999969482422</v>
      </c>
      <c r="P20" s="21">
        <v>2</v>
      </c>
      <c r="Q20" s="131">
        <f t="shared" si="2"/>
        <v>-25.960000038146973</v>
      </c>
      <c r="R20" s="170">
        <f t="shared" si="3"/>
        <v>106</v>
      </c>
      <c r="S20" s="132">
        <f t="shared" si="4"/>
        <v>-20.859999656677246</v>
      </c>
      <c r="T20" s="68">
        <f t="shared" si="5"/>
        <v>7</v>
      </c>
      <c r="U20" s="97"/>
      <c r="V20" s="69"/>
      <c r="W20" s="70">
        <f t="shared" si="6"/>
        <v>7</v>
      </c>
    </row>
    <row r="21" spans="1:23" ht="15.75" customHeight="1">
      <c r="A21" s="8">
        <v>16</v>
      </c>
      <c r="B21" s="71">
        <f>HRÁČI!B32</f>
        <v>130</v>
      </c>
      <c r="C21" s="72" t="str">
        <f>HRÁČI!C32</f>
        <v>Lahučký</v>
      </c>
      <c r="D21" s="73" t="str">
        <f>HRÁČI!D32</f>
        <v>Alojz</v>
      </c>
      <c r="E21" s="175">
        <v>2</v>
      </c>
      <c r="F21" s="128">
        <v>-7.019999980926514</v>
      </c>
      <c r="G21" s="129">
        <v>5</v>
      </c>
      <c r="H21" s="168">
        <f t="shared" si="0"/>
        <v>-16.299999713897705</v>
      </c>
      <c r="I21" s="130">
        <v>-23.31999969482422</v>
      </c>
      <c r="J21" s="21">
        <v>3</v>
      </c>
      <c r="K21" s="175">
        <v>4</v>
      </c>
      <c r="L21" s="128">
        <v>-0.019999999552965164</v>
      </c>
      <c r="M21" s="129">
        <v>0</v>
      </c>
      <c r="N21" s="168">
        <f t="shared" si="1"/>
        <v>-7.849999886006117</v>
      </c>
      <c r="O21" s="130">
        <v>-7.869999885559082</v>
      </c>
      <c r="P21" s="21">
        <v>3</v>
      </c>
      <c r="Q21" s="131">
        <f t="shared" si="2"/>
        <v>-7.039999980479479</v>
      </c>
      <c r="R21" s="170">
        <f t="shared" si="3"/>
        <v>5</v>
      </c>
      <c r="S21" s="132">
        <f t="shared" si="4"/>
        <v>-31.1899995803833</v>
      </c>
      <c r="T21" s="68">
        <f t="shared" si="5"/>
        <v>6</v>
      </c>
      <c r="U21" s="97"/>
      <c r="V21" s="69"/>
      <c r="W21" s="70">
        <f t="shared" si="6"/>
        <v>6</v>
      </c>
    </row>
    <row r="22" spans="1:23" ht="15.75" customHeight="1">
      <c r="A22" s="1"/>
      <c r="C22" s="186" t="s">
        <v>123</v>
      </c>
      <c r="E22" s="187">
        <f>COUNTIF(E6:E21,"&gt;0")</f>
        <v>16</v>
      </c>
      <c r="F22" s="124"/>
      <c r="G22" s="7"/>
      <c r="H22" s="7">
        <f>SUM(H6:H21)</f>
        <v>2.6673078536987305E-06</v>
      </c>
      <c r="I22" s="7">
        <f>SUM(I6:I21)</f>
        <v>3.1441450119018555E-06</v>
      </c>
      <c r="J22" s="7"/>
      <c r="K22" s="124"/>
      <c r="L22" s="124"/>
      <c r="M22" s="7"/>
      <c r="N22" s="7">
        <f>SUM(N6:N21)</f>
        <v>-1.650303602218628E-06</v>
      </c>
      <c r="O22" s="7">
        <f>SUM(O6:O21)</f>
        <v>2.384185791015625E-07</v>
      </c>
      <c r="P22" s="7"/>
      <c r="Q22" s="7"/>
      <c r="R22" s="7"/>
      <c r="S22" s="7">
        <f>SUM(S6:S21)</f>
        <v>3.382563591003418E-06</v>
      </c>
      <c r="T22" s="7"/>
      <c r="U22" s="7"/>
      <c r="V22" s="7"/>
      <c r="W22" s="7"/>
    </row>
    <row r="23" spans="1:23" ht="15.75" customHeight="1">
      <c r="A23" s="201" t="s">
        <v>104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180"/>
      <c r="S23" s="181"/>
      <c r="T23" s="181"/>
      <c r="U23" s="181"/>
      <c r="V23" s="181"/>
      <c r="W23" s="181"/>
    </row>
    <row r="24" spans="1:23" ht="15.75" customHeight="1">
      <c r="A24" s="182" t="s">
        <v>20</v>
      </c>
      <c r="B24" s="203" t="s">
        <v>121</v>
      </c>
      <c r="C24" s="203"/>
      <c r="D24" s="204" t="s">
        <v>122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183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spans="1:23" ht="15.75" customHeight="1">
      <c r="A35" s="126"/>
      <c r="B35" s="206"/>
      <c r="C35" s="206"/>
      <c r="D35" s="207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123"/>
      <c r="S35" s="181"/>
      <c r="T35" s="181"/>
      <c r="U35" s="181"/>
      <c r="V35" s="181"/>
      <c r="W35" s="181"/>
    </row>
    <row r="36" spans="1:27" ht="15.75" customHeight="1">
      <c r="A36" s="127"/>
      <c r="B36" s="18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1"/>
      <c r="T36" s="181"/>
      <c r="U36" s="181"/>
      <c r="V36" s="181"/>
      <c r="W36" s="181"/>
      <c r="AA36" s="19"/>
    </row>
    <row r="37" spans="1:23" ht="15.75" customHeight="1">
      <c r="A37" s="126"/>
      <c r="B37" s="206"/>
      <c r="C37" s="206"/>
      <c r="D37" s="207"/>
      <c r="E37" s="208"/>
      <c r="F37" s="208"/>
      <c r="G37" s="208"/>
      <c r="H37" s="208"/>
      <c r="I37" s="208"/>
      <c r="J37" s="209"/>
      <c r="K37" s="209"/>
      <c r="L37" s="209"/>
      <c r="M37" s="209"/>
      <c r="N37" s="209"/>
      <c r="O37" s="209"/>
      <c r="P37" s="209"/>
      <c r="Q37" s="209"/>
      <c r="R37" s="123"/>
      <c r="S37" s="181"/>
      <c r="T37" s="181"/>
      <c r="U37" s="181"/>
      <c r="V37" s="181"/>
      <c r="W37" s="181"/>
    </row>
    <row r="38" spans="1:23" ht="15.75" customHeight="1">
      <c r="A38" s="127"/>
      <c r="B38" s="184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1"/>
      <c r="T38" s="181"/>
      <c r="U38" s="181"/>
      <c r="V38" s="181"/>
      <c r="W38" s="181"/>
    </row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3:Q23"/>
    <mergeCell ref="B24:C24"/>
    <mergeCell ref="D24:Q24"/>
    <mergeCell ref="B25:C25"/>
    <mergeCell ref="D25:Q25"/>
    <mergeCell ref="B27:C27"/>
    <mergeCell ref="D27:Q27"/>
    <mergeCell ref="B29:C29"/>
    <mergeCell ref="D29:Q29"/>
    <mergeCell ref="B37:C37"/>
    <mergeCell ref="D37:Q37"/>
    <mergeCell ref="B31:C31"/>
    <mergeCell ref="D31:Q31"/>
    <mergeCell ref="B33:C33"/>
    <mergeCell ref="D33:Q33"/>
    <mergeCell ref="B35:C35"/>
    <mergeCell ref="D35:Q3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A1:AA57"/>
  <sheetViews>
    <sheetView showGridLines="0" zoomScale="90" zoomScaleNormal="90" zoomScalePageLayoutView="0" workbookViewId="0" topLeftCell="A1">
      <selection activeCell="T11" sqref="T1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25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40330</v>
      </c>
      <c r="D4" s="20"/>
      <c r="E4" s="190">
        <f>COUNTIF(E6:E40,"&gt;0")</f>
        <v>12</v>
      </c>
      <c r="F4" s="125">
        <f>SUM(F6:F40)</f>
        <v>3.725290298461914E-07</v>
      </c>
      <c r="G4" s="197" t="s">
        <v>118</v>
      </c>
      <c r="H4" s="198"/>
      <c r="I4" s="198"/>
      <c r="J4" s="199"/>
      <c r="K4" s="190">
        <f>COUNTIF(K6:K40,"&gt;0")</f>
        <v>12</v>
      </c>
      <c r="L4" s="125">
        <f>SUM(L6:L40)</f>
        <v>-2.384185791015625E-07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2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-4.960000038146973</v>
      </c>
      <c r="G6" s="129">
        <v>72</v>
      </c>
      <c r="H6" s="168">
        <f aca="true" t="shared" si="0" ref="H6:H40">I6-F6</f>
        <v>7.6000001430511475</v>
      </c>
      <c r="I6" s="130">
        <v>2.640000104904175</v>
      </c>
      <c r="J6" s="21">
        <v>10</v>
      </c>
      <c r="K6" s="175">
        <v>1</v>
      </c>
      <c r="L6" s="128">
        <v>1.2999999523162842</v>
      </c>
      <c r="M6" s="129">
        <v>66</v>
      </c>
      <c r="N6" s="168">
        <f aca="true" t="shared" si="1" ref="N6:N40">O6-L6</f>
        <v>0.6000000238418579</v>
      </c>
      <c r="O6" s="130">
        <v>1.899999976158142</v>
      </c>
      <c r="P6" s="21">
        <v>8</v>
      </c>
      <c r="Q6" s="131">
        <f aca="true" t="shared" si="2" ref="Q6:Q40">F6+L6</f>
        <v>-3.6600000858306885</v>
      </c>
      <c r="R6" s="170">
        <f aca="true" t="shared" si="3" ref="R6:R40">G6+M6</f>
        <v>138</v>
      </c>
      <c r="S6" s="132">
        <f aca="true" t="shared" si="4" ref="S6:S40">I6+O6</f>
        <v>4.540000081062317</v>
      </c>
      <c r="T6" s="68">
        <f aca="true" t="shared" si="5" ref="T6:T40">J6+P6</f>
        <v>18</v>
      </c>
      <c r="U6" s="97">
        <v>2</v>
      </c>
      <c r="V6" s="69"/>
      <c r="W6" s="70">
        <f>T6+U6+V6</f>
        <v>20</v>
      </c>
    </row>
    <row r="7" spans="1:23" ht="15.75" customHeight="1">
      <c r="A7" s="8">
        <v>6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2</v>
      </c>
      <c r="F7" s="128">
        <v>-6.679999828338623</v>
      </c>
      <c r="G7" s="129">
        <v>20</v>
      </c>
      <c r="H7" s="168">
        <f t="shared" si="0"/>
        <v>-0.40000009536743164</v>
      </c>
      <c r="I7" s="130">
        <v>-7.079999923706055</v>
      </c>
      <c r="J7" s="21">
        <v>3</v>
      </c>
      <c r="K7" s="175">
        <v>3</v>
      </c>
      <c r="L7" s="128">
        <v>2.319999933242798</v>
      </c>
      <c r="M7" s="129">
        <v>64</v>
      </c>
      <c r="N7" s="168">
        <f t="shared" si="1"/>
        <v>6.200000524520874</v>
      </c>
      <c r="O7" s="130">
        <v>8.520000457763672</v>
      </c>
      <c r="P7" s="21">
        <v>11</v>
      </c>
      <c r="Q7" s="131">
        <f t="shared" si="2"/>
        <v>-4.359999895095825</v>
      </c>
      <c r="R7" s="170">
        <f t="shared" si="3"/>
        <v>84</v>
      </c>
      <c r="S7" s="132">
        <f t="shared" si="4"/>
        <v>1.4400005340576172</v>
      </c>
      <c r="T7" s="68">
        <f t="shared" si="5"/>
        <v>14</v>
      </c>
      <c r="U7" s="97"/>
      <c r="V7" s="69"/>
      <c r="W7" s="70">
        <f>T7+U7+V7</f>
        <v>14</v>
      </c>
    </row>
    <row r="8" spans="1:27" ht="15.75" customHeight="1">
      <c r="A8" s="8">
        <v>10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1</v>
      </c>
      <c r="F8" s="128">
        <v>-1.7200000286102295</v>
      </c>
      <c r="G8" s="129">
        <v>40</v>
      </c>
      <c r="H8" s="168">
        <f t="shared" si="0"/>
        <v>1.5000000298023224</v>
      </c>
      <c r="I8" s="130">
        <v>-0.2199999988079071</v>
      </c>
      <c r="J8" s="21">
        <v>6</v>
      </c>
      <c r="K8" s="175">
        <v>2</v>
      </c>
      <c r="L8" s="128">
        <v>-7.559999942779541</v>
      </c>
      <c r="M8" s="129">
        <v>15</v>
      </c>
      <c r="N8" s="168">
        <f t="shared" si="1"/>
        <v>-3.049999713897705</v>
      </c>
      <c r="O8" s="130">
        <v>-10.609999656677246</v>
      </c>
      <c r="P8" s="21">
        <v>2</v>
      </c>
      <c r="Q8" s="131">
        <f t="shared" si="2"/>
        <v>-9.27999997138977</v>
      </c>
      <c r="R8" s="170">
        <f t="shared" si="3"/>
        <v>55</v>
      </c>
      <c r="S8" s="132">
        <f t="shared" si="4"/>
        <v>-10.829999655485153</v>
      </c>
      <c r="T8" s="68">
        <f t="shared" si="5"/>
        <v>8</v>
      </c>
      <c r="U8" s="97"/>
      <c r="V8" s="69"/>
      <c r="W8" s="70">
        <f>T8+U8+V8</f>
        <v>8</v>
      </c>
      <c r="AA8" s="19"/>
    </row>
    <row r="9" spans="1:23" ht="15.75" customHeight="1">
      <c r="A9" s="8">
        <v>9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3</v>
      </c>
      <c r="F9" s="128">
        <v>7.019999980926514</v>
      </c>
      <c r="G9" s="129">
        <v>0</v>
      </c>
      <c r="H9" s="168">
        <f t="shared" si="0"/>
        <v>-6.799999982118607</v>
      </c>
      <c r="I9" s="130">
        <v>0.2199999988079071</v>
      </c>
      <c r="J9" s="21">
        <v>9</v>
      </c>
      <c r="K9" s="175">
        <v>1</v>
      </c>
      <c r="L9" s="128">
        <v>-8.4399995803833</v>
      </c>
      <c r="M9" s="129">
        <v>20</v>
      </c>
      <c r="N9" s="168">
        <f t="shared" si="1"/>
        <v>-8.600001335144043</v>
      </c>
      <c r="O9" s="130">
        <v>-17.040000915527344</v>
      </c>
      <c r="P9" s="21">
        <v>1</v>
      </c>
      <c r="Q9" s="131">
        <f t="shared" si="2"/>
        <v>-1.419999599456787</v>
      </c>
      <c r="R9" s="170">
        <f t="shared" si="3"/>
        <v>20</v>
      </c>
      <c r="S9" s="132">
        <f t="shared" si="4"/>
        <v>-16.820000916719437</v>
      </c>
      <c r="T9" s="68">
        <f t="shared" si="5"/>
        <v>10</v>
      </c>
      <c r="U9" s="97"/>
      <c r="V9" s="69"/>
      <c r="W9" s="70">
        <f>T9+U9+V9</f>
        <v>10</v>
      </c>
    </row>
    <row r="10" spans="1:23" ht="15.75" customHeight="1">
      <c r="A10" s="8">
        <v>13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1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1</v>
      </c>
      <c r="F11" s="128">
        <v>21.440000534057617</v>
      </c>
      <c r="G11" s="129">
        <v>72</v>
      </c>
      <c r="H11" s="168">
        <f t="shared" si="0"/>
        <v>7.899999618530273</v>
      </c>
      <c r="I11" s="130">
        <v>29.34000015258789</v>
      </c>
      <c r="J11" s="21">
        <v>12</v>
      </c>
      <c r="K11" s="175">
        <v>1</v>
      </c>
      <c r="L11" s="128">
        <v>22.059999465942383</v>
      </c>
      <c r="M11" s="129">
        <v>61</v>
      </c>
      <c r="N11" s="168">
        <f t="shared" si="1"/>
        <v>-0.39999961853027344</v>
      </c>
      <c r="O11" s="130">
        <v>21.65999984741211</v>
      </c>
      <c r="P11" s="21">
        <v>12</v>
      </c>
      <c r="Q11" s="131">
        <f t="shared" si="2"/>
        <v>43.5</v>
      </c>
      <c r="R11" s="170">
        <f t="shared" si="3"/>
        <v>133</v>
      </c>
      <c r="S11" s="132">
        <f t="shared" si="4"/>
        <v>51</v>
      </c>
      <c r="T11" s="68">
        <f t="shared" si="5"/>
        <v>24</v>
      </c>
      <c r="U11" s="97">
        <v>3</v>
      </c>
      <c r="V11" s="69">
        <v>3</v>
      </c>
      <c r="W11" s="169">
        <f>T11+U11+V11</f>
        <v>30</v>
      </c>
    </row>
    <row r="12" spans="1:23" ht="15.75" customHeight="1">
      <c r="A12" s="8">
        <v>14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/>
      <c r="F12" s="128"/>
      <c r="G12" s="129"/>
      <c r="H12" s="168">
        <f t="shared" si="0"/>
        <v>0</v>
      </c>
      <c r="I12" s="130"/>
      <c r="J12" s="21"/>
      <c r="K12" s="175"/>
      <c r="L12" s="128"/>
      <c r="M12" s="129"/>
      <c r="N12" s="168">
        <f t="shared" si="1"/>
        <v>0</v>
      </c>
      <c r="O12" s="130"/>
      <c r="P12" s="21"/>
      <c r="Q12" s="131">
        <f t="shared" si="2"/>
        <v>0</v>
      </c>
      <c r="R12" s="170">
        <f t="shared" si="3"/>
        <v>0</v>
      </c>
      <c r="S12" s="132">
        <f t="shared" si="4"/>
        <v>0</v>
      </c>
      <c r="T12" s="68">
        <f t="shared" si="5"/>
        <v>0</v>
      </c>
      <c r="U12" s="97"/>
      <c r="V12" s="69"/>
      <c r="W12" s="191" t="s">
        <v>128</v>
      </c>
    </row>
    <row r="13" spans="1:23" ht="15.75" customHeight="1">
      <c r="A13" s="8">
        <v>3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2</v>
      </c>
      <c r="F13" s="128">
        <v>4.519999980926514</v>
      </c>
      <c r="G13" s="129">
        <v>0</v>
      </c>
      <c r="H13" s="168">
        <f t="shared" si="0"/>
        <v>-4.399999983608723</v>
      </c>
      <c r="I13" s="130">
        <v>0.11999999731779099</v>
      </c>
      <c r="J13" s="21">
        <v>7</v>
      </c>
      <c r="K13" s="175">
        <v>2</v>
      </c>
      <c r="L13" s="128">
        <v>3.9000000953674316</v>
      </c>
      <c r="M13" s="129">
        <v>38</v>
      </c>
      <c r="N13" s="168">
        <f t="shared" si="1"/>
        <v>1.549999713897705</v>
      </c>
      <c r="O13" s="130">
        <v>5.449999809265137</v>
      </c>
      <c r="P13" s="21">
        <v>10</v>
      </c>
      <c r="Q13" s="131">
        <f t="shared" si="2"/>
        <v>8.420000076293945</v>
      </c>
      <c r="R13" s="170">
        <f t="shared" si="3"/>
        <v>38</v>
      </c>
      <c r="S13" s="132">
        <f t="shared" si="4"/>
        <v>5.569999806582928</v>
      </c>
      <c r="T13" s="68">
        <f t="shared" si="5"/>
        <v>17</v>
      </c>
      <c r="U13" s="97">
        <v>1</v>
      </c>
      <c r="V13" s="69"/>
      <c r="W13" s="70">
        <f>T13+U13+V13</f>
        <v>18</v>
      </c>
    </row>
    <row r="14" spans="1:23" ht="15.75" customHeight="1">
      <c r="A14" s="8">
        <v>15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16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17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18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19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20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21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8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3</v>
      </c>
      <c r="F21" s="128">
        <v>-0.23999999463558197</v>
      </c>
      <c r="G21" s="129">
        <v>20</v>
      </c>
      <c r="H21" s="168">
        <f t="shared" si="0"/>
        <v>-2.7999999672174454</v>
      </c>
      <c r="I21" s="130">
        <v>-3.0399999618530273</v>
      </c>
      <c r="J21" s="21">
        <v>4</v>
      </c>
      <c r="K21" s="175">
        <v>3</v>
      </c>
      <c r="L21" s="128">
        <v>3.940000057220459</v>
      </c>
      <c r="M21" s="129">
        <v>22</v>
      </c>
      <c r="N21" s="168">
        <f t="shared" si="1"/>
        <v>-2.200000047683716</v>
      </c>
      <c r="O21" s="130">
        <v>1.7400000095367432</v>
      </c>
      <c r="P21" s="21">
        <v>7</v>
      </c>
      <c r="Q21" s="131">
        <f t="shared" si="2"/>
        <v>3.700000062584877</v>
      </c>
      <c r="R21" s="170">
        <f t="shared" si="3"/>
        <v>42</v>
      </c>
      <c r="S21" s="132">
        <f t="shared" si="4"/>
        <v>-1.2999999523162842</v>
      </c>
      <c r="T21" s="68">
        <f t="shared" si="5"/>
        <v>11</v>
      </c>
      <c r="U21" s="97"/>
      <c r="V21" s="69">
        <v>1</v>
      </c>
      <c r="W21" s="70">
        <f>T21+U21+V21</f>
        <v>12</v>
      </c>
    </row>
    <row r="22" spans="1:23" ht="15.75" customHeight="1">
      <c r="A22" s="8">
        <v>22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23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7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3</v>
      </c>
      <c r="F24" s="128">
        <v>-1.8200000524520874</v>
      </c>
      <c r="G24" s="129">
        <v>44</v>
      </c>
      <c r="H24" s="168">
        <f t="shared" si="0"/>
        <v>2.0000000596046448</v>
      </c>
      <c r="I24" s="130">
        <v>0.18000000715255737</v>
      </c>
      <c r="J24" s="21">
        <v>8</v>
      </c>
      <c r="K24" s="175">
        <v>2</v>
      </c>
      <c r="L24" s="128">
        <v>-1.940000057220459</v>
      </c>
      <c r="M24" s="129">
        <v>44</v>
      </c>
      <c r="N24" s="168">
        <f t="shared" si="1"/>
        <v>2.7500000596046448</v>
      </c>
      <c r="O24" s="130">
        <v>0.8100000023841858</v>
      </c>
      <c r="P24" s="21">
        <v>6</v>
      </c>
      <c r="Q24" s="131">
        <f t="shared" si="2"/>
        <v>-3.7600001096725464</v>
      </c>
      <c r="R24" s="170">
        <f t="shared" si="3"/>
        <v>88</v>
      </c>
      <c r="S24" s="132">
        <f t="shared" si="4"/>
        <v>0.9900000095367432</v>
      </c>
      <c r="T24" s="68">
        <f t="shared" si="5"/>
        <v>14</v>
      </c>
      <c r="U24" s="97"/>
      <c r="V24" s="69"/>
      <c r="W24" s="70">
        <f>T24+U24+V24</f>
        <v>14</v>
      </c>
    </row>
    <row r="25" spans="1:23" ht="15.75" customHeight="1">
      <c r="A25" s="8">
        <v>24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/>
      <c r="F25" s="128"/>
      <c r="G25" s="129"/>
      <c r="H25" s="168">
        <f t="shared" si="0"/>
        <v>0</v>
      </c>
      <c r="I25" s="130"/>
      <c r="J25" s="21"/>
      <c r="K25" s="175"/>
      <c r="L25" s="128"/>
      <c r="M25" s="129"/>
      <c r="N25" s="168">
        <f t="shared" si="1"/>
        <v>0</v>
      </c>
      <c r="O25" s="130"/>
      <c r="P25" s="21"/>
      <c r="Q25" s="131">
        <f t="shared" si="2"/>
        <v>0</v>
      </c>
      <c r="R25" s="170">
        <f t="shared" si="3"/>
        <v>0</v>
      </c>
      <c r="S25" s="132">
        <f t="shared" si="4"/>
        <v>0</v>
      </c>
      <c r="T25" s="68">
        <f t="shared" si="5"/>
        <v>0</v>
      </c>
      <c r="U25" s="97"/>
      <c r="V25" s="69"/>
      <c r="W25" s="191" t="s">
        <v>128</v>
      </c>
    </row>
    <row r="26" spans="1:23" ht="15.75" customHeight="1">
      <c r="A26" s="8">
        <v>25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4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2</v>
      </c>
      <c r="F27" s="128">
        <v>2.680000066757202</v>
      </c>
      <c r="G27" s="129">
        <v>48</v>
      </c>
      <c r="H27" s="168">
        <f t="shared" si="0"/>
        <v>5.200000047683716</v>
      </c>
      <c r="I27" s="130">
        <v>7.880000114440918</v>
      </c>
      <c r="J27" s="21">
        <v>11</v>
      </c>
      <c r="K27" s="175">
        <v>1</v>
      </c>
      <c r="L27" s="128">
        <v>-14.920000076293945</v>
      </c>
      <c r="M27" s="129">
        <v>105</v>
      </c>
      <c r="N27" s="168">
        <f t="shared" si="1"/>
        <v>8.400000095367432</v>
      </c>
      <c r="O27" s="130">
        <v>-6.519999980926514</v>
      </c>
      <c r="P27" s="21">
        <v>4</v>
      </c>
      <c r="Q27" s="131">
        <f t="shared" si="2"/>
        <v>-12.240000009536743</v>
      </c>
      <c r="R27" s="170">
        <f t="shared" si="3"/>
        <v>153</v>
      </c>
      <c r="S27" s="132">
        <f t="shared" si="4"/>
        <v>1.3600001335144043</v>
      </c>
      <c r="T27" s="68">
        <f t="shared" si="5"/>
        <v>15</v>
      </c>
      <c r="U27" s="97"/>
      <c r="V27" s="69"/>
      <c r="W27" s="70">
        <f>T27+U27+V27</f>
        <v>15</v>
      </c>
    </row>
    <row r="28" spans="1:23" ht="15.75" customHeight="1">
      <c r="A28" s="8">
        <v>26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27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/>
      <c r="F29" s="128"/>
      <c r="G29" s="129"/>
      <c r="H29" s="168">
        <f t="shared" si="0"/>
        <v>0</v>
      </c>
      <c r="I29" s="130"/>
      <c r="J29" s="21"/>
      <c r="K29" s="175"/>
      <c r="L29" s="128"/>
      <c r="M29" s="129"/>
      <c r="N29" s="168">
        <f t="shared" si="1"/>
        <v>0</v>
      </c>
      <c r="O29" s="130"/>
      <c r="P29" s="21"/>
      <c r="Q29" s="131">
        <f t="shared" si="2"/>
        <v>0</v>
      </c>
      <c r="R29" s="170">
        <f t="shared" si="3"/>
        <v>0</v>
      </c>
      <c r="S29" s="132">
        <f t="shared" si="4"/>
        <v>0</v>
      </c>
      <c r="T29" s="68">
        <f t="shared" si="5"/>
        <v>0</v>
      </c>
      <c r="U29" s="97"/>
      <c r="V29" s="69"/>
      <c r="W29" s="191" t="s">
        <v>128</v>
      </c>
    </row>
    <row r="30" spans="1:23" ht="15.75" customHeight="1">
      <c r="A30" s="8">
        <v>28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29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5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2</v>
      </c>
      <c r="F32" s="128">
        <v>-0.5199999809265137</v>
      </c>
      <c r="G32" s="129">
        <v>20</v>
      </c>
      <c r="H32" s="168">
        <f t="shared" si="0"/>
        <v>-0.40000003576278687</v>
      </c>
      <c r="I32" s="130">
        <v>-0.9200000166893005</v>
      </c>
      <c r="J32" s="21">
        <v>5</v>
      </c>
      <c r="K32" s="175">
        <v>2</v>
      </c>
      <c r="L32" s="128">
        <v>5.599999904632568</v>
      </c>
      <c r="M32" s="129">
        <v>24</v>
      </c>
      <c r="N32" s="168">
        <f t="shared" si="1"/>
        <v>-1.25</v>
      </c>
      <c r="O32" s="130">
        <v>4.349999904632568</v>
      </c>
      <c r="P32" s="21">
        <v>9</v>
      </c>
      <c r="Q32" s="131">
        <f t="shared" si="2"/>
        <v>5.079999923706055</v>
      </c>
      <c r="R32" s="170">
        <f t="shared" si="3"/>
        <v>44</v>
      </c>
      <c r="S32" s="132">
        <f t="shared" si="4"/>
        <v>3.429999887943268</v>
      </c>
      <c r="T32" s="68">
        <f t="shared" si="5"/>
        <v>14</v>
      </c>
      <c r="U32" s="97"/>
      <c r="V32" s="69">
        <v>2</v>
      </c>
      <c r="W32" s="70">
        <f>T32+U32+V32</f>
        <v>16</v>
      </c>
    </row>
    <row r="33" spans="1:23" ht="15.75" customHeight="1">
      <c r="A33" s="8">
        <v>30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31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/>
      <c r="F34" s="128"/>
      <c r="G34" s="129"/>
      <c r="H34" s="168">
        <f t="shared" si="0"/>
        <v>0</v>
      </c>
      <c r="I34" s="130"/>
      <c r="J34" s="21"/>
      <c r="K34" s="175"/>
      <c r="L34" s="128"/>
      <c r="M34" s="129"/>
      <c r="N34" s="168">
        <f t="shared" si="1"/>
        <v>0</v>
      </c>
      <c r="O34" s="130"/>
      <c r="P34" s="21"/>
      <c r="Q34" s="131">
        <f t="shared" si="2"/>
        <v>0</v>
      </c>
      <c r="R34" s="170">
        <f t="shared" si="3"/>
        <v>0</v>
      </c>
      <c r="S34" s="132">
        <f t="shared" si="4"/>
        <v>0</v>
      </c>
      <c r="T34" s="68">
        <f t="shared" si="5"/>
        <v>0</v>
      </c>
      <c r="U34" s="97"/>
      <c r="V34" s="69"/>
      <c r="W34" s="191" t="s">
        <v>128</v>
      </c>
    </row>
    <row r="35" spans="1:23" ht="15.75" customHeight="1">
      <c r="A35" s="8">
        <v>11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1</v>
      </c>
      <c r="F35" s="128">
        <v>-6.460000038146973</v>
      </c>
      <c r="G35" s="129">
        <v>0</v>
      </c>
      <c r="H35" s="168">
        <f t="shared" si="0"/>
        <v>-6.5</v>
      </c>
      <c r="I35" s="130">
        <v>-12.960000038146973</v>
      </c>
      <c r="J35" s="21">
        <v>2</v>
      </c>
      <c r="K35" s="175">
        <v>3</v>
      </c>
      <c r="L35" s="128">
        <v>-2.5399999618530273</v>
      </c>
      <c r="M35" s="129">
        <v>46</v>
      </c>
      <c r="N35" s="168">
        <f t="shared" si="1"/>
        <v>2.599999960511923</v>
      </c>
      <c r="O35" s="130">
        <v>0.05999999865889549</v>
      </c>
      <c r="P35" s="21">
        <v>5</v>
      </c>
      <c r="Q35" s="131">
        <f t="shared" si="2"/>
        <v>-9</v>
      </c>
      <c r="R35" s="170">
        <f t="shared" si="3"/>
        <v>46</v>
      </c>
      <c r="S35" s="132">
        <f t="shared" si="4"/>
        <v>-12.900000039488077</v>
      </c>
      <c r="T35" s="68">
        <f t="shared" si="5"/>
        <v>7</v>
      </c>
      <c r="U35" s="97"/>
      <c r="V35" s="69"/>
      <c r="W35" s="70">
        <f>T35+U35+V35</f>
        <v>7</v>
      </c>
    </row>
    <row r="36" spans="1:23" ht="15.75" customHeight="1">
      <c r="A36" s="8">
        <v>12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-13.260000228881836</v>
      </c>
      <c r="G36" s="129">
        <v>18</v>
      </c>
      <c r="H36" s="168">
        <f t="shared" si="0"/>
        <v>-2.8999996185302734</v>
      </c>
      <c r="I36" s="130">
        <v>-16.15999984741211</v>
      </c>
      <c r="J36" s="21">
        <v>1</v>
      </c>
      <c r="K36" s="175">
        <v>3</v>
      </c>
      <c r="L36" s="128">
        <v>-3.7200000286102295</v>
      </c>
      <c r="M36" s="129">
        <v>0</v>
      </c>
      <c r="N36" s="168">
        <f t="shared" si="1"/>
        <v>-6.599999666213989</v>
      </c>
      <c r="O36" s="130">
        <v>-10.319999694824219</v>
      </c>
      <c r="P36" s="21">
        <v>3</v>
      </c>
      <c r="Q36" s="131">
        <f t="shared" si="2"/>
        <v>-16.980000257492065</v>
      </c>
      <c r="R36" s="170">
        <f t="shared" si="3"/>
        <v>18</v>
      </c>
      <c r="S36" s="132">
        <f t="shared" si="4"/>
        <v>-26.479999542236328</v>
      </c>
      <c r="T36" s="68">
        <f t="shared" si="5"/>
        <v>4</v>
      </c>
      <c r="U36" s="97"/>
      <c r="V36" s="69"/>
      <c r="W36" s="70">
        <f>T36+U36+V36</f>
        <v>4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12</v>
      </c>
      <c r="F41" s="124"/>
      <c r="G41" s="7"/>
      <c r="H41" s="7">
        <f>SUM(H6:H40)</f>
        <v>2.1606683731079102E-07</v>
      </c>
      <c r="I41" s="7">
        <f>SUM(I6:I40)</f>
        <v>5.885958671569824E-07</v>
      </c>
      <c r="J41" s="7"/>
      <c r="K41" s="124"/>
      <c r="L41" s="124"/>
      <c r="M41" s="7"/>
      <c r="N41" s="7">
        <f>SUM(N6:N40)</f>
        <v>-3.725290298461914E-09</v>
      </c>
      <c r="O41" s="7">
        <f>SUM(O6:O40)</f>
        <v>-2.421438694000244E-07</v>
      </c>
      <c r="P41" s="7"/>
      <c r="Q41" s="7"/>
      <c r="R41" s="7"/>
      <c r="S41" s="7">
        <f>SUM(S6:S40)</f>
        <v>3.46451997756958E-07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A1:AA57"/>
  <sheetViews>
    <sheetView showGridLines="0" zoomScale="90" zoomScaleNormal="90" zoomScalePageLayoutView="0" workbookViewId="0" topLeftCell="A1">
      <selection activeCell="T11" sqref="T1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25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40330</v>
      </c>
      <c r="D4" s="20"/>
      <c r="E4" s="190">
        <f>COUNTIF(E6:E17,"&gt;0")</f>
        <v>12</v>
      </c>
      <c r="F4" s="125">
        <f>SUM(F6:F17)</f>
        <v>3.725290298461914E-07</v>
      </c>
      <c r="G4" s="197" t="s">
        <v>118</v>
      </c>
      <c r="H4" s="198"/>
      <c r="I4" s="198"/>
      <c r="J4" s="199"/>
      <c r="K4" s="190">
        <f>COUNTIF(K6:K17,"&gt;0")</f>
        <v>12</v>
      </c>
      <c r="L4" s="125">
        <f>SUM(L6:L17)</f>
        <v>-2.384185791015625E-07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1</v>
      </c>
      <c r="B6" s="65">
        <f>HRÁČI!B8</f>
        <v>106</v>
      </c>
      <c r="C6" s="66" t="str">
        <f>HRÁČI!C8</f>
        <v>Bisák </v>
      </c>
      <c r="D6" s="67" t="str">
        <f>HRÁČI!D8</f>
        <v>Viliam</v>
      </c>
      <c r="E6" s="175">
        <v>1</v>
      </c>
      <c r="F6" s="128">
        <v>21.440000534057617</v>
      </c>
      <c r="G6" s="129">
        <v>72</v>
      </c>
      <c r="H6" s="168">
        <f aca="true" t="shared" si="0" ref="H6:H17">I6-F6</f>
        <v>7.899999618530273</v>
      </c>
      <c r="I6" s="130">
        <v>29.34000015258789</v>
      </c>
      <c r="J6" s="21">
        <v>12</v>
      </c>
      <c r="K6" s="175">
        <v>1</v>
      </c>
      <c r="L6" s="128">
        <v>22.059999465942383</v>
      </c>
      <c r="M6" s="129">
        <v>61</v>
      </c>
      <c r="N6" s="168">
        <f aca="true" t="shared" si="1" ref="N6:N17">O6-L6</f>
        <v>-0.39999961853027344</v>
      </c>
      <c r="O6" s="130">
        <v>21.65999984741211</v>
      </c>
      <c r="P6" s="21">
        <v>12</v>
      </c>
      <c r="Q6" s="131">
        <f aca="true" t="shared" si="2" ref="Q6:Q17">F6+L6</f>
        <v>43.5</v>
      </c>
      <c r="R6" s="170">
        <f aca="true" t="shared" si="3" ref="R6:R17">G6+M6</f>
        <v>133</v>
      </c>
      <c r="S6" s="132">
        <f aca="true" t="shared" si="4" ref="S6:S17">I6+O6</f>
        <v>51</v>
      </c>
      <c r="T6" s="68">
        <f aca="true" t="shared" si="5" ref="T6:T17">J6+P6</f>
        <v>24</v>
      </c>
      <c r="U6" s="97">
        <v>3</v>
      </c>
      <c r="V6" s="69">
        <v>3</v>
      </c>
      <c r="W6" s="169">
        <f aca="true" t="shared" si="6" ref="W6:W17">T6+U6+V6</f>
        <v>30</v>
      </c>
    </row>
    <row r="7" spans="1:23" ht="15.75" customHeight="1">
      <c r="A7" s="8">
        <v>2</v>
      </c>
      <c r="B7" s="71">
        <f>HRÁČI!B3</f>
        <v>101</v>
      </c>
      <c r="C7" s="72" t="str">
        <f>HRÁČI!C3</f>
        <v>Dobiaš</v>
      </c>
      <c r="D7" s="73" t="str">
        <f>HRÁČI!D3</f>
        <v>Martin</v>
      </c>
      <c r="E7" s="175">
        <v>3</v>
      </c>
      <c r="F7" s="128">
        <v>-4.960000038146973</v>
      </c>
      <c r="G7" s="129">
        <v>72</v>
      </c>
      <c r="H7" s="168">
        <f t="shared" si="0"/>
        <v>7.6000001430511475</v>
      </c>
      <c r="I7" s="130">
        <v>2.640000104904175</v>
      </c>
      <c r="J7" s="21">
        <v>10</v>
      </c>
      <c r="K7" s="175">
        <v>1</v>
      </c>
      <c r="L7" s="128">
        <v>1.2999999523162842</v>
      </c>
      <c r="M7" s="129">
        <v>66</v>
      </c>
      <c r="N7" s="168">
        <f t="shared" si="1"/>
        <v>0.6000000238418579</v>
      </c>
      <c r="O7" s="130">
        <v>1.899999976158142</v>
      </c>
      <c r="P7" s="21">
        <v>8</v>
      </c>
      <c r="Q7" s="131">
        <f t="shared" si="2"/>
        <v>-3.6600000858306885</v>
      </c>
      <c r="R7" s="170">
        <f t="shared" si="3"/>
        <v>138</v>
      </c>
      <c r="S7" s="132">
        <f t="shared" si="4"/>
        <v>4.540000081062317</v>
      </c>
      <c r="T7" s="68">
        <f t="shared" si="5"/>
        <v>18</v>
      </c>
      <c r="U7" s="97">
        <v>2</v>
      </c>
      <c r="V7" s="69"/>
      <c r="W7" s="70">
        <f t="shared" si="6"/>
        <v>20</v>
      </c>
    </row>
    <row r="8" spans="1:27" ht="15.75" customHeight="1">
      <c r="A8" s="8">
        <v>3</v>
      </c>
      <c r="B8" s="71">
        <f>HRÁČI!B10</f>
        <v>108</v>
      </c>
      <c r="C8" s="72" t="str">
        <f>HRÁČI!C10</f>
        <v>Vavríková</v>
      </c>
      <c r="D8" s="73" t="str">
        <f>HRÁČI!D10</f>
        <v>Lucia</v>
      </c>
      <c r="E8" s="175">
        <v>2</v>
      </c>
      <c r="F8" s="128">
        <v>4.519999980926514</v>
      </c>
      <c r="G8" s="129">
        <v>0</v>
      </c>
      <c r="H8" s="168">
        <f t="shared" si="0"/>
        <v>-4.399999983608723</v>
      </c>
      <c r="I8" s="130">
        <v>0.11999999731779099</v>
      </c>
      <c r="J8" s="21">
        <v>7</v>
      </c>
      <c r="K8" s="175">
        <v>2</v>
      </c>
      <c r="L8" s="128">
        <v>3.9000000953674316</v>
      </c>
      <c r="M8" s="129">
        <v>38</v>
      </c>
      <c r="N8" s="168">
        <f t="shared" si="1"/>
        <v>1.549999713897705</v>
      </c>
      <c r="O8" s="130">
        <v>5.449999809265137</v>
      </c>
      <c r="P8" s="21">
        <v>10</v>
      </c>
      <c r="Q8" s="131">
        <f t="shared" si="2"/>
        <v>8.420000076293945</v>
      </c>
      <c r="R8" s="170">
        <f t="shared" si="3"/>
        <v>38</v>
      </c>
      <c r="S8" s="132">
        <f t="shared" si="4"/>
        <v>5.569999806582928</v>
      </c>
      <c r="T8" s="68">
        <f t="shared" si="5"/>
        <v>17</v>
      </c>
      <c r="U8" s="97">
        <v>1</v>
      </c>
      <c r="V8" s="69"/>
      <c r="W8" s="70">
        <f t="shared" si="6"/>
        <v>18</v>
      </c>
      <c r="AA8" s="19"/>
    </row>
    <row r="9" spans="1:23" ht="15.75" customHeight="1">
      <c r="A9" s="8">
        <v>4</v>
      </c>
      <c r="B9" s="71">
        <f>HRÁČI!B24</f>
        <v>122</v>
      </c>
      <c r="C9" s="72" t="str">
        <f>HRÁČI!C24</f>
        <v>Šereš</v>
      </c>
      <c r="D9" s="73" t="str">
        <f>HRÁČI!D24</f>
        <v>Karol</v>
      </c>
      <c r="E9" s="175">
        <v>2</v>
      </c>
      <c r="F9" s="128">
        <v>2.680000066757202</v>
      </c>
      <c r="G9" s="129">
        <v>48</v>
      </c>
      <c r="H9" s="168">
        <f t="shared" si="0"/>
        <v>5.200000047683716</v>
      </c>
      <c r="I9" s="130">
        <v>7.880000114440918</v>
      </c>
      <c r="J9" s="21">
        <v>11</v>
      </c>
      <c r="K9" s="175">
        <v>1</v>
      </c>
      <c r="L9" s="128">
        <v>-14.920000076293945</v>
      </c>
      <c r="M9" s="129">
        <v>105</v>
      </c>
      <c r="N9" s="168">
        <f t="shared" si="1"/>
        <v>8.400000095367432</v>
      </c>
      <c r="O9" s="130">
        <v>-6.519999980926514</v>
      </c>
      <c r="P9" s="21">
        <v>4</v>
      </c>
      <c r="Q9" s="131">
        <f t="shared" si="2"/>
        <v>-12.240000009536743</v>
      </c>
      <c r="R9" s="170">
        <f t="shared" si="3"/>
        <v>153</v>
      </c>
      <c r="S9" s="132">
        <f t="shared" si="4"/>
        <v>1.3600001335144043</v>
      </c>
      <c r="T9" s="68">
        <f t="shared" si="5"/>
        <v>15</v>
      </c>
      <c r="U9" s="97"/>
      <c r="V9" s="69"/>
      <c r="W9" s="70">
        <f t="shared" si="6"/>
        <v>15</v>
      </c>
    </row>
    <row r="10" spans="1:23" ht="15.75" customHeight="1">
      <c r="A10" s="8">
        <v>5</v>
      </c>
      <c r="B10" s="71">
        <f>HRÁČI!B29</f>
        <v>127</v>
      </c>
      <c r="C10" s="72" t="str">
        <f>HRÁČI!C29</f>
        <v>Gavula</v>
      </c>
      <c r="D10" s="73" t="str">
        <f>HRÁČI!D29</f>
        <v>Gabriel</v>
      </c>
      <c r="E10" s="175">
        <v>2</v>
      </c>
      <c r="F10" s="128">
        <v>-0.5199999809265137</v>
      </c>
      <c r="G10" s="129">
        <v>20</v>
      </c>
      <c r="H10" s="168">
        <f t="shared" si="0"/>
        <v>-0.40000003576278687</v>
      </c>
      <c r="I10" s="130">
        <v>-0.9200000166893005</v>
      </c>
      <c r="J10" s="21">
        <v>5</v>
      </c>
      <c r="K10" s="175">
        <v>2</v>
      </c>
      <c r="L10" s="128">
        <v>5.599999904632568</v>
      </c>
      <c r="M10" s="129">
        <v>24</v>
      </c>
      <c r="N10" s="168">
        <f t="shared" si="1"/>
        <v>-1.25</v>
      </c>
      <c r="O10" s="130">
        <v>4.349999904632568</v>
      </c>
      <c r="P10" s="21">
        <v>9</v>
      </c>
      <c r="Q10" s="131">
        <f t="shared" si="2"/>
        <v>5.079999923706055</v>
      </c>
      <c r="R10" s="170">
        <f t="shared" si="3"/>
        <v>44</v>
      </c>
      <c r="S10" s="132">
        <f t="shared" si="4"/>
        <v>3.429999887943268</v>
      </c>
      <c r="T10" s="68">
        <f t="shared" si="5"/>
        <v>14</v>
      </c>
      <c r="U10" s="97"/>
      <c r="V10" s="69">
        <v>2</v>
      </c>
      <c r="W10" s="70">
        <f t="shared" si="6"/>
        <v>16</v>
      </c>
    </row>
    <row r="11" spans="1:23" ht="15.75" customHeight="1">
      <c r="A11" s="8">
        <v>6</v>
      </c>
      <c r="B11" s="71">
        <f>HRÁČI!B4</f>
        <v>102</v>
      </c>
      <c r="C11" s="72" t="str">
        <f>HRÁČI!C4</f>
        <v>Leskovský  </v>
      </c>
      <c r="D11" s="73" t="str">
        <f>HRÁČI!D4</f>
        <v>Roman</v>
      </c>
      <c r="E11" s="175">
        <v>2</v>
      </c>
      <c r="F11" s="128">
        <v>-6.679999828338623</v>
      </c>
      <c r="G11" s="129">
        <v>20</v>
      </c>
      <c r="H11" s="168">
        <f t="shared" si="0"/>
        <v>-0.40000009536743164</v>
      </c>
      <c r="I11" s="130">
        <v>-7.079999923706055</v>
      </c>
      <c r="J11" s="21">
        <v>3</v>
      </c>
      <c r="K11" s="175">
        <v>3</v>
      </c>
      <c r="L11" s="128">
        <v>2.319999933242798</v>
      </c>
      <c r="M11" s="129">
        <v>64</v>
      </c>
      <c r="N11" s="168">
        <f t="shared" si="1"/>
        <v>6.200000524520874</v>
      </c>
      <c r="O11" s="130">
        <v>8.520000457763672</v>
      </c>
      <c r="P11" s="21">
        <v>11</v>
      </c>
      <c r="Q11" s="131">
        <f t="shared" si="2"/>
        <v>-4.359999895095825</v>
      </c>
      <c r="R11" s="170">
        <f t="shared" si="3"/>
        <v>84</v>
      </c>
      <c r="S11" s="132">
        <f t="shared" si="4"/>
        <v>1.4400005340576172</v>
      </c>
      <c r="T11" s="68">
        <f t="shared" si="5"/>
        <v>14</v>
      </c>
      <c r="U11" s="97"/>
      <c r="V11" s="69"/>
      <c r="W11" s="70">
        <f t="shared" si="6"/>
        <v>14</v>
      </c>
    </row>
    <row r="12" spans="1:23" ht="15.75" customHeight="1">
      <c r="A12" s="8">
        <v>7</v>
      </c>
      <c r="B12" s="71">
        <f>HRÁČI!B21</f>
        <v>119</v>
      </c>
      <c r="C12" s="72" t="str">
        <f>HRÁČI!C21</f>
        <v>Češek</v>
      </c>
      <c r="D12" s="73" t="str">
        <f>HRÁČI!D21</f>
        <v>Ján</v>
      </c>
      <c r="E12" s="175">
        <v>3</v>
      </c>
      <c r="F12" s="128">
        <v>-1.8200000524520874</v>
      </c>
      <c r="G12" s="129">
        <v>44</v>
      </c>
      <c r="H12" s="168">
        <f t="shared" si="0"/>
        <v>2.0000000596046448</v>
      </c>
      <c r="I12" s="130">
        <v>0.18000000715255737</v>
      </c>
      <c r="J12" s="21">
        <v>8</v>
      </c>
      <c r="K12" s="175">
        <v>2</v>
      </c>
      <c r="L12" s="128">
        <v>-1.940000057220459</v>
      </c>
      <c r="M12" s="129">
        <v>44</v>
      </c>
      <c r="N12" s="168">
        <f t="shared" si="1"/>
        <v>2.7500000596046448</v>
      </c>
      <c r="O12" s="130">
        <v>0.8100000023841858</v>
      </c>
      <c r="P12" s="21">
        <v>6</v>
      </c>
      <c r="Q12" s="131">
        <f t="shared" si="2"/>
        <v>-3.7600001096725464</v>
      </c>
      <c r="R12" s="170">
        <f t="shared" si="3"/>
        <v>88</v>
      </c>
      <c r="S12" s="132">
        <f t="shared" si="4"/>
        <v>0.9900000095367432</v>
      </c>
      <c r="T12" s="68">
        <f t="shared" si="5"/>
        <v>14</v>
      </c>
      <c r="U12" s="97"/>
      <c r="V12" s="69"/>
      <c r="W12" s="70">
        <f t="shared" si="6"/>
        <v>14</v>
      </c>
    </row>
    <row r="13" spans="1:23" ht="15.75" customHeight="1">
      <c r="A13" s="8">
        <v>8</v>
      </c>
      <c r="B13" s="71">
        <f>HRÁČI!B18</f>
        <v>116</v>
      </c>
      <c r="C13" s="72" t="str">
        <f>HRÁČI!C18</f>
        <v>Učník</v>
      </c>
      <c r="D13" s="73" t="str">
        <f>HRÁČI!D18</f>
        <v>Stanislav</v>
      </c>
      <c r="E13" s="175">
        <v>3</v>
      </c>
      <c r="F13" s="128">
        <v>-0.23999999463558197</v>
      </c>
      <c r="G13" s="129">
        <v>20</v>
      </c>
      <c r="H13" s="168">
        <f t="shared" si="0"/>
        <v>-2.7999999672174454</v>
      </c>
      <c r="I13" s="130">
        <v>-3.0399999618530273</v>
      </c>
      <c r="J13" s="21">
        <v>4</v>
      </c>
      <c r="K13" s="175">
        <v>3</v>
      </c>
      <c r="L13" s="128">
        <v>3.940000057220459</v>
      </c>
      <c r="M13" s="129">
        <v>22</v>
      </c>
      <c r="N13" s="168">
        <f t="shared" si="1"/>
        <v>-2.200000047683716</v>
      </c>
      <c r="O13" s="130">
        <v>1.7400000095367432</v>
      </c>
      <c r="P13" s="21">
        <v>7</v>
      </c>
      <c r="Q13" s="131">
        <f t="shared" si="2"/>
        <v>3.700000062584877</v>
      </c>
      <c r="R13" s="170">
        <f t="shared" si="3"/>
        <v>42</v>
      </c>
      <c r="S13" s="132">
        <f t="shared" si="4"/>
        <v>-1.2999999523162842</v>
      </c>
      <c r="T13" s="68">
        <f t="shared" si="5"/>
        <v>11</v>
      </c>
      <c r="U13" s="97"/>
      <c r="V13" s="69">
        <v>1</v>
      </c>
      <c r="W13" s="70">
        <f t="shared" si="6"/>
        <v>12</v>
      </c>
    </row>
    <row r="14" spans="1:23" ht="15.75" customHeight="1">
      <c r="A14" s="8">
        <v>9</v>
      </c>
      <c r="B14" s="71">
        <f>HRÁČI!B6</f>
        <v>104</v>
      </c>
      <c r="C14" s="72" t="str">
        <f>HRÁČI!C6</f>
        <v>Vavrík  </v>
      </c>
      <c r="D14" s="73" t="str">
        <f>HRÁČI!D6</f>
        <v>Roman</v>
      </c>
      <c r="E14" s="175">
        <v>3</v>
      </c>
      <c r="F14" s="128">
        <v>7.019999980926514</v>
      </c>
      <c r="G14" s="129">
        <v>0</v>
      </c>
      <c r="H14" s="168">
        <f t="shared" si="0"/>
        <v>-6.799999982118607</v>
      </c>
      <c r="I14" s="130">
        <v>0.2199999988079071</v>
      </c>
      <c r="J14" s="21">
        <v>9</v>
      </c>
      <c r="K14" s="175">
        <v>1</v>
      </c>
      <c r="L14" s="128">
        <v>-8.4399995803833</v>
      </c>
      <c r="M14" s="129">
        <v>20</v>
      </c>
      <c r="N14" s="168">
        <f t="shared" si="1"/>
        <v>-8.600001335144043</v>
      </c>
      <c r="O14" s="130">
        <v>-17.040000915527344</v>
      </c>
      <c r="P14" s="21">
        <v>1</v>
      </c>
      <c r="Q14" s="131">
        <f t="shared" si="2"/>
        <v>-1.419999599456787</v>
      </c>
      <c r="R14" s="170">
        <f t="shared" si="3"/>
        <v>20</v>
      </c>
      <c r="S14" s="132">
        <f t="shared" si="4"/>
        <v>-16.820000916719437</v>
      </c>
      <c r="T14" s="68">
        <f t="shared" si="5"/>
        <v>10</v>
      </c>
      <c r="U14" s="97"/>
      <c r="V14" s="69"/>
      <c r="W14" s="70">
        <f t="shared" si="6"/>
        <v>10</v>
      </c>
    </row>
    <row r="15" spans="1:23" ht="15.75" customHeight="1">
      <c r="A15" s="8">
        <v>10</v>
      </c>
      <c r="B15" s="71">
        <f>HRÁČI!B5</f>
        <v>103</v>
      </c>
      <c r="C15" s="72" t="str">
        <f>HRÁČI!C5</f>
        <v>Kazimír </v>
      </c>
      <c r="D15" s="73" t="str">
        <f>HRÁČI!D5</f>
        <v>Jozef</v>
      </c>
      <c r="E15" s="175">
        <v>1</v>
      </c>
      <c r="F15" s="128">
        <v>-1.7200000286102295</v>
      </c>
      <c r="G15" s="129">
        <v>40</v>
      </c>
      <c r="H15" s="168">
        <f t="shared" si="0"/>
        <v>1.5000000298023224</v>
      </c>
      <c r="I15" s="130">
        <v>-0.2199999988079071</v>
      </c>
      <c r="J15" s="21">
        <v>6</v>
      </c>
      <c r="K15" s="175">
        <v>2</v>
      </c>
      <c r="L15" s="128">
        <v>-7.559999942779541</v>
      </c>
      <c r="M15" s="129">
        <v>15</v>
      </c>
      <c r="N15" s="168">
        <f t="shared" si="1"/>
        <v>-3.049999713897705</v>
      </c>
      <c r="O15" s="130">
        <v>-10.609999656677246</v>
      </c>
      <c r="P15" s="21">
        <v>2</v>
      </c>
      <c r="Q15" s="131">
        <f t="shared" si="2"/>
        <v>-9.27999997138977</v>
      </c>
      <c r="R15" s="170">
        <f t="shared" si="3"/>
        <v>55</v>
      </c>
      <c r="S15" s="132">
        <f t="shared" si="4"/>
        <v>-10.829999655485153</v>
      </c>
      <c r="T15" s="68">
        <f t="shared" si="5"/>
        <v>8</v>
      </c>
      <c r="U15" s="97"/>
      <c r="V15" s="69"/>
      <c r="W15" s="70">
        <f t="shared" si="6"/>
        <v>8</v>
      </c>
    </row>
    <row r="16" spans="1:23" ht="15.75" customHeight="1">
      <c r="A16" s="8">
        <v>11</v>
      </c>
      <c r="B16" s="71">
        <f>HRÁČI!B32</f>
        <v>130</v>
      </c>
      <c r="C16" s="72" t="str">
        <f>HRÁČI!C32</f>
        <v>Lahučký</v>
      </c>
      <c r="D16" s="73" t="str">
        <f>HRÁČI!D32</f>
        <v>Alojz</v>
      </c>
      <c r="E16" s="175">
        <v>1</v>
      </c>
      <c r="F16" s="128">
        <v>-6.460000038146973</v>
      </c>
      <c r="G16" s="129">
        <v>0</v>
      </c>
      <c r="H16" s="168">
        <f t="shared" si="0"/>
        <v>-6.5</v>
      </c>
      <c r="I16" s="130">
        <v>-12.960000038146973</v>
      </c>
      <c r="J16" s="21">
        <v>2</v>
      </c>
      <c r="K16" s="175">
        <v>3</v>
      </c>
      <c r="L16" s="128">
        <v>-2.5399999618530273</v>
      </c>
      <c r="M16" s="129">
        <v>46</v>
      </c>
      <c r="N16" s="168">
        <f t="shared" si="1"/>
        <v>2.599999960511923</v>
      </c>
      <c r="O16" s="130">
        <v>0.05999999865889549</v>
      </c>
      <c r="P16" s="21">
        <v>5</v>
      </c>
      <c r="Q16" s="131">
        <f t="shared" si="2"/>
        <v>-9</v>
      </c>
      <c r="R16" s="170">
        <f t="shared" si="3"/>
        <v>46</v>
      </c>
      <c r="S16" s="132">
        <f t="shared" si="4"/>
        <v>-12.900000039488077</v>
      </c>
      <c r="T16" s="68">
        <f t="shared" si="5"/>
        <v>7</v>
      </c>
      <c r="U16" s="97"/>
      <c r="V16" s="69"/>
      <c r="W16" s="70">
        <f t="shared" si="6"/>
        <v>7</v>
      </c>
    </row>
    <row r="17" spans="1:23" ht="15.75" customHeight="1">
      <c r="A17" s="8">
        <v>12</v>
      </c>
      <c r="B17" s="71">
        <f>HRÁČI!B33</f>
        <v>131</v>
      </c>
      <c r="C17" s="72" t="str">
        <f>HRÁČI!C33</f>
        <v>Gregor</v>
      </c>
      <c r="D17" s="73" t="str">
        <f>HRÁČI!D33</f>
        <v>Vladimír</v>
      </c>
      <c r="E17" s="175">
        <v>1</v>
      </c>
      <c r="F17" s="128">
        <v>-13.260000228881836</v>
      </c>
      <c r="G17" s="129">
        <v>18</v>
      </c>
      <c r="H17" s="168">
        <f t="shared" si="0"/>
        <v>-2.8999996185302734</v>
      </c>
      <c r="I17" s="130">
        <v>-16.15999984741211</v>
      </c>
      <c r="J17" s="21">
        <v>1</v>
      </c>
      <c r="K17" s="175">
        <v>3</v>
      </c>
      <c r="L17" s="128">
        <v>-3.7200000286102295</v>
      </c>
      <c r="M17" s="129">
        <v>0</v>
      </c>
      <c r="N17" s="168">
        <f t="shared" si="1"/>
        <v>-6.599999666213989</v>
      </c>
      <c r="O17" s="130">
        <v>-10.319999694824219</v>
      </c>
      <c r="P17" s="21">
        <v>3</v>
      </c>
      <c r="Q17" s="131">
        <f t="shared" si="2"/>
        <v>-16.980000257492065</v>
      </c>
      <c r="R17" s="170">
        <f t="shared" si="3"/>
        <v>18</v>
      </c>
      <c r="S17" s="132">
        <f t="shared" si="4"/>
        <v>-26.479999542236328</v>
      </c>
      <c r="T17" s="68">
        <f t="shared" si="5"/>
        <v>4</v>
      </c>
      <c r="U17" s="97"/>
      <c r="V17" s="69"/>
      <c r="W17" s="70">
        <f t="shared" si="6"/>
        <v>4</v>
      </c>
    </row>
    <row r="18" spans="1:23" ht="15.75" customHeight="1">
      <c r="A18" s="1"/>
      <c r="C18" s="186" t="s">
        <v>123</v>
      </c>
      <c r="E18" s="187">
        <f>COUNTIF(E6:E17,"&gt;0")</f>
        <v>12</v>
      </c>
      <c r="F18" s="124"/>
      <c r="G18" s="7"/>
      <c r="H18" s="7">
        <f>SUM(H6:H17)</f>
        <v>2.1606683731079102E-07</v>
      </c>
      <c r="I18" s="7">
        <f>SUM(I6:I17)</f>
        <v>5.885958671569824E-07</v>
      </c>
      <c r="J18" s="7"/>
      <c r="K18" s="124"/>
      <c r="L18" s="124"/>
      <c r="M18" s="7"/>
      <c r="N18" s="7">
        <f>SUM(N6:N17)</f>
        <v>-3.725290298461914E-09</v>
      </c>
      <c r="O18" s="7">
        <f>SUM(O6:O17)</f>
        <v>-2.421438694000244E-07</v>
      </c>
      <c r="P18" s="7"/>
      <c r="Q18" s="7"/>
      <c r="R18" s="7"/>
      <c r="S18" s="7">
        <f>SUM(S6:S17)</f>
        <v>3.46451997756958E-07</v>
      </c>
      <c r="T18" s="7"/>
      <c r="U18" s="7"/>
      <c r="V18" s="7"/>
      <c r="W18" s="7"/>
    </row>
    <row r="19" spans="1:23" ht="15.75" customHeight="1">
      <c r="A19" s="201" t="s">
        <v>104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180"/>
      <c r="S19" s="181"/>
      <c r="T19" s="181"/>
      <c r="U19" s="181"/>
      <c r="V19" s="181"/>
      <c r="W19" s="181"/>
    </row>
    <row r="20" spans="1:23" ht="15.75" customHeight="1">
      <c r="A20" s="182" t="s">
        <v>20</v>
      </c>
      <c r="B20" s="203" t="s">
        <v>121</v>
      </c>
      <c r="C20" s="203"/>
      <c r="D20" s="204" t="s">
        <v>122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183"/>
      <c r="S20" s="181"/>
      <c r="T20" s="181"/>
      <c r="U20" s="181"/>
      <c r="V20" s="181"/>
      <c r="W20" s="181"/>
    </row>
    <row r="21" spans="1:23" ht="15.75" customHeight="1">
      <c r="A21" s="126"/>
      <c r="B21" s="206"/>
      <c r="C21" s="206"/>
      <c r="D21" s="207"/>
      <c r="E21" s="208"/>
      <c r="F21" s="208"/>
      <c r="G21" s="208"/>
      <c r="H21" s="208"/>
      <c r="I21" s="208"/>
      <c r="J21" s="209"/>
      <c r="K21" s="209"/>
      <c r="L21" s="209"/>
      <c r="M21" s="209"/>
      <c r="N21" s="209"/>
      <c r="O21" s="209"/>
      <c r="P21" s="209"/>
      <c r="Q21" s="209"/>
      <c r="R21" s="123"/>
      <c r="S21" s="181"/>
      <c r="T21" s="181"/>
      <c r="U21" s="181"/>
      <c r="V21" s="181"/>
      <c r="W21" s="181"/>
    </row>
    <row r="22" spans="1:23" ht="15.75" customHeight="1">
      <c r="A22" s="127"/>
      <c r="B22" s="184"/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1"/>
      <c r="T22" s="181"/>
      <c r="U22" s="181"/>
      <c r="V22" s="181"/>
      <c r="W22" s="181"/>
    </row>
    <row r="23" spans="1:23" ht="15.75" customHeight="1">
      <c r="A23" s="126"/>
      <c r="B23" s="206"/>
      <c r="C23" s="206"/>
      <c r="D23" s="207"/>
      <c r="E23" s="208"/>
      <c r="F23" s="208"/>
      <c r="G23" s="208"/>
      <c r="H23" s="208"/>
      <c r="I23" s="208"/>
      <c r="J23" s="209"/>
      <c r="K23" s="209"/>
      <c r="L23" s="209"/>
      <c r="M23" s="209"/>
      <c r="N23" s="209"/>
      <c r="O23" s="209"/>
      <c r="P23" s="209"/>
      <c r="Q23" s="209"/>
      <c r="R23" s="123"/>
      <c r="S23" s="181"/>
      <c r="T23" s="181"/>
      <c r="U23" s="181"/>
      <c r="V23" s="181"/>
      <c r="W23" s="181"/>
    </row>
    <row r="24" spans="1:23" ht="15.75" customHeight="1">
      <c r="A24" s="127"/>
      <c r="B24" s="184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B33:C33"/>
    <mergeCell ref="D33:Q33"/>
    <mergeCell ref="B27:C27"/>
    <mergeCell ref="D27:Q27"/>
    <mergeCell ref="B29:C29"/>
    <mergeCell ref="D29:Q29"/>
    <mergeCell ref="B31:C31"/>
    <mergeCell ref="D31:Q31"/>
    <mergeCell ref="B21:C21"/>
    <mergeCell ref="D21:Q21"/>
    <mergeCell ref="B23:C23"/>
    <mergeCell ref="D23:Q23"/>
    <mergeCell ref="B25:C25"/>
    <mergeCell ref="D25:Q25"/>
    <mergeCell ref="G4:J4"/>
    <mergeCell ref="M4:P4"/>
    <mergeCell ref="Q4:T4"/>
    <mergeCell ref="A19:Q19"/>
    <mergeCell ref="B20:C20"/>
    <mergeCell ref="D20:Q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26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40360</v>
      </c>
      <c r="D4" s="20"/>
      <c r="E4" s="190">
        <f>COUNTIF(E6:E40,"&gt;0")</f>
        <v>15</v>
      </c>
      <c r="F4" s="125">
        <f>SUM(F6:F40)</f>
        <v>9.5367431640625E-07</v>
      </c>
      <c r="G4" s="197" t="s">
        <v>118</v>
      </c>
      <c r="H4" s="198"/>
      <c r="I4" s="198"/>
      <c r="J4" s="199"/>
      <c r="K4" s="190">
        <f>COUNTIF(K6:K40,"&gt;0")</f>
        <v>15</v>
      </c>
      <c r="L4" s="125">
        <f>SUM(L6:L40)</f>
        <v>2.466142177581787E-06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6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3.259999990463257</v>
      </c>
      <c r="G6" s="129">
        <v>24</v>
      </c>
      <c r="H6" s="168">
        <f aca="true" t="shared" si="0" ref="H6:H40">I6-F6</f>
        <v>-3.299999989569187</v>
      </c>
      <c r="I6" s="130">
        <v>-0.03999999910593033</v>
      </c>
      <c r="J6" s="21">
        <v>8</v>
      </c>
      <c r="K6" s="175">
        <v>2</v>
      </c>
      <c r="L6" s="128">
        <v>8.100000381469727</v>
      </c>
      <c r="M6" s="129">
        <v>20</v>
      </c>
      <c r="N6" s="168">
        <f aca="true" t="shared" si="1" ref="N6:N40">O6-L6</f>
        <v>-4.400000333786011</v>
      </c>
      <c r="O6" s="130">
        <v>3.700000047683716</v>
      </c>
      <c r="P6" s="21">
        <v>10</v>
      </c>
      <c r="Q6" s="131">
        <f aca="true" t="shared" si="2" ref="Q6:Q40">F6+L6</f>
        <v>11.360000371932983</v>
      </c>
      <c r="R6" s="170">
        <f aca="true" t="shared" si="3" ref="R6:R40">G6+M6</f>
        <v>44</v>
      </c>
      <c r="S6" s="132">
        <f aca="true" t="shared" si="4" ref="S6:S40">I6+O6</f>
        <v>3.6600000485777855</v>
      </c>
      <c r="T6" s="68">
        <f aca="true" t="shared" si="5" ref="T6:T40">J6+P6</f>
        <v>18</v>
      </c>
      <c r="U6" s="97"/>
      <c r="V6" s="69"/>
      <c r="W6" s="70">
        <f>T6+U6+V6</f>
        <v>18</v>
      </c>
      <c r="AA6" s="19"/>
    </row>
    <row r="7" spans="1:23" ht="15.75" customHeight="1">
      <c r="A7" s="8">
        <v>7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3</v>
      </c>
      <c r="F7" s="128">
        <v>5.71999979019165</v>
      </c>
      <c r="G7" s="129">
        <v>99</v>
      </c>
      <c r="H7" s="168">
        <f t="shared" si="0"/>
        <v>11.700000286102295</v>
      </c>
      <c r="I7" s="130">
        <v>17.420000076293945</v>
      </c>
      <c r="J7" s="21">
        <v>15</v>
      </c>
      <c r="K7" s="175">
        <v>1</v>
      </c>
      <c r="L7" s="128">
        <v>-8.239999771118164</v>
      </c>
      <c r="M7" s="129">
        <v>0</v>
      </c>
      <c r="N7" s="168">
        <f t="shared" si="1"/>
        <v>-11.899999618530273</v>
      </c>
      <c r="O7" s="130">
        <v>-20.139999389648438</v>
      </c>
      <c r="P7" s="21">
        <v>2</v>
      </c>
      <c r="Q7" s="131">
        <f t="shared" si="2"/>
        <v>-2.5199999809265137</v>
      </c>
      <c r="R7" s="170">
        <f t="shared" si="3"/>
        <v>99</v>
      </c>
      <c r="S7" s="132">
        <f t="shared" si="4"/>
        <v>-2.719999313354492</v>
      </c>
      <c r="T7" s="68">
        <f t="shared" si="5"/>
        <v>17</v>
      </c>
      <c r="U7" s="97"/>
      <c r="V7" s="69"/>
      <c r="W7" s="70">
        <f>T7+U7+V7</f>
        <v>17</v>
      </c>
    </row>
    <row r="8" spans="1:23" ht="15.75" customHeight="1">
      <c r="A8" s="8">
        <v>14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2</v>
      </c>
      <c r="F8" s="128">
        <v>-8.4399995803833</v>
      </c>
      <c r="G8" s="129">
        <v>30</v>
      </c>
      <c r="H8" s="168">
        <f t="shared" si="0"/>
        <v>-10.100001335144043</v>
      </c>
      <c r="I8" s="130">
        <v>-18.540000915527344</v>
      </c>
      <c r="J8" s="21">
        <v>1</v>
      </c>
      <c r="K8" s="175">
        <v>4</v>
      </c>
      <c r="L8" s="128">
        <v>2.740000009536743</v>
      </c>
      <c r="M8" s="129">
        <v>50</v>
      </c>
      <c r="N8" s="168">
        <f t="shared" si="1"/>
        <v>-1.9000000357627869</v>
      </c>
      <c r="O8" s="130">
        <v>0.8399999737739563</v>
      </c>
      <c r="P8" s="21">
        <v>7</v>
      </c>
      <c r="Q8" s="131">
        <f t="shared" si="2"/>
        <v>-5.699999570846558</v>
      </c>
      <c r="R8" s="170">
        <f t="shared" si="3"/>
        <v>80</v>
      </c>
      <c r="S8" s="132">
        <f t="shared" si="4"/>
        <v>-17.700000941753387</v>
      </c>
      <c r="T8" s="68">
        <f t="shared" si="5"/>
        <v>8</v>
      </c>
      <c r="U8" s="97"/>
      <c r="V8" s="69"/>
      <c r="W8" s="70">
        <f>T8+U8+V8</f>
        <v>8</v>
      </c>
    </row>
    <row r="9" spans="1:23" ht="15.75" customHeight="1">
      <c r="A9" s="8">
        <v>13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3</v>
      </c>
      <c r="F9" s="128">
        <v>-7.860000133514404</v>
      </c>
      <c r="G9" s="129">
        <v>10</v>
      </c>
      <c r="H9" s="168">
        <f t="shared" si="0"/>
        <v>-6.099999904632568</v>
      </c>
      <c r="I9" s="130">
        <v>-13.960000038146973</v>
      </c>
      <c r="J9" s="21">
        <v>3</v>
      </c>
      <c r="K9" s="175">
        <v>4</v>
      </c>
      <c r="L9" s="128">
        <v>0.9599999785423279</v>
      </c>
      <c r="M9" s="129">
        <v>30</v>
      </c>
      <c r="N9" s="168">
        <f t="shared" si="1"/>
        <v>-4.900000035762787</v>
      </c>
      <c r="O9" s="130">
        <v>-3.940000057220459</v>
      </c>
      <c r="P9" s="21">
        <v>6</v>
      </c>
      <c r="Q9" s="131">
        <f t="shared" si="2"/>
        <v>-6.900000154972076</v>
      </c>
      <c r="R9" s="170">
        <f t="shared" si="3"/>
        <v>40</v>
      </c>
      <c r="S9" s="132">
        <f t="shared" si="4"/>
        <v>-17.90000009536743</v>
      </c>
      <c r="T9" s="68">
        <f t="shared" si="5"/>
        <v>9</v>
      </c>
      <c r="U9" s="97"/>
      <c r="V9" s="69"/>
      <c r="W9" s="70">
        <f>T9+U9+V9</f>
        <v>9</v>
      </c>
    </row>
    <row r="10" spans="1:23" ht="15.75" customHeight="1">
      <c r="A10" s="8">
        <v>16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11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1</v>
      </c>
      <c r="F11" s="128">
        <v>2.8399999141693115</v>
      </c>
      <c r="G11" s="129">
        <v>12</v>
      </c>
      <c r="H11" s="168">
        <f t="shared" si="0"/>
        <v>-0.75</v>
      </c>
      <c r="I11" s="130">
        <v>2.0899999141693115</v>
      </c>
      <c r="J11" s="21">
        <v>9</v>
      </c>
      <c r="K11" s="175">
        <v>2</v>
      </c>
      <c r="L11" s="128">
        <v>-23.420000076293945</v>
      </c>
      <c r="M11" s="129">
        <v>66</v>
      </c>
      <c r="N11" s="168">
        <f t="shared" si="1"/>
        <v>4.799999237060547</v>
      </c>
      <c r="O11" s="130">
        <v>-18.6200008392334</v>
      </c>
      <c r="P11" s="21">
        <v>3</v>
      </c>
      <c r="Q11" s="131">
        <f t="shared" si="2"/>
        <v>-20.580000162124634</v>
      </c>
      <c r="R11" s="170">
        <f t="shared" si="3"/>
        <v>78</v>
      </c>
      <c r="S11" s="132">
        <f t="shared" si="4"/>
        <v>-16.530000925064087</v>
      </c>
      <c r="T11" s="68">
        <f t="shared" si="5"/>
        <v>12</v>
      </c>
      <c r="U11" s="97"/>
      <c r="V11" s="69"/>
      <c r="W11" s="70">
        <f>T11+U11+V11</f>
        <v>12</v>
      </c>
    </row>
    <row r="12" spans="1:23" ht="15.75" customHeight="1">
      <c r="A12" s="8">
        <v>1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4</v>
      </c>
      <c r="F12" s="128">
        <v>6.960000038146973</v>
      </c>
      <c r="G12" s="129">
        <v>44</v>
      </c>
      <c r="H12" s="168">
        <f t="shared" si="0"/>
        <v>2.3000001907348633</v>
      </c>
      <c r="I12" s="130">
        <v>9.260000228881836</v>
      </c>
      <c r="J12" s="21">
        <v>13</v>
      </c>
      <c r="K12" s="175">
        <v>1</v>
      </c>
      <c r="L12" s="128">
        <v>8.220000267028809</v>
      </c>
      <c r="M12" s="129">
        <v>74</v>
      </c>
      <c r="N12" s="168">
        <f t="shared" si="1"/>
        <v>2.8999996185302734</v>
      </c>
      <c r="O12" s="130">
        <v>11.119999885559082</v>
      </c>
      <c r="P12" s="21">
        <v>13</v>
      </c>
      <c r="Q12" s="131">
        <f t="shared" si="2"/>
        <v>15.180000305175781</v>
      </c>
      <c r="R12" s="170">
        <f t="shared" si="3"/>
        <v>118</v>
      </c>
      <c r="S12" s="132">
        <f t="shared" si="4"/>
        <v>20.380000114440918</v>
      </c>
      <c r="T12" s="68">
        <f t="shared" si="5"/>
        <v>26</v>
      </c>
      <c r="U12" s="97">
        <v>3</v>
      </c>
      <c r="V12" s="69"/>
      <c r="W12" s="169">
        <f>T12+U12+V12</f>
        <v>29</v>
      </c>
    </row>
    <row r="13" spans="1:23" ht="15.75" customHeight="1">
      <c r="A13" s="8">
        <v>5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2</v>
      </c>
      <c r="F13" s="128">
        <v>-1.6200000047683716</v>
      </c>
      <c r="G13" s="129">
        <v>60</v>
      </c>
      <c r="H13" s="168">
        <f t="shared" si="0"/>
        <v>-4.099999785423279</v>
      </c>
      <c r="I13" s="130">
        <v>-5.71999979019165</v>
      </c>
      <c r="J13" s="21">
        <v>5</v>
      </c>
      <c r="K13" s="175">
        <v>3</v>
      </c>
      <c r="L13" s="128">
        <v>13.520000457763672</v>
      </c>
      <c r="M13" s="129">
        <v>120</v>
      </c>
      <c r="N13" s="168">
        <f t="shared" si="1"/>
        <v>1.5499992370605469</v>
      </c>
      <c r="O13" s="130">
        <v>15.069999694824219</v>
      </c>
      <c r="P13" s="21">
        <v>14</v>
      </c>
      <c r="Q13" s="131">
        <f t="shared" si="2"/>
        <v>11.9000004529953</v>
      </c>
      <c r="R13" s="170">
        <f t="shared" si="3"/>
        <v>180</v>
      </c>
      <c r="S13" s="132">
        <f t="shared" si="4"/>
        <v>9.349999904632568</v>
      </c>
      <c r="T13" s="68">
        <f t="shared" si="5"/>
        <v>19</v>
      </c>
      <c r="U13" s="97"/>
      <c r="V13" s="69">
        <v>2</v>
      </c>
      <c r="W13" s="70">
        <f>T13+U13+V13</f>
        <v>21</v>
      </c>
    </row>
    <row r="14" spans="1:23" ht="15.75" customHeight="1">
      <c r="A14" s="8">
        <v>17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18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19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20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21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22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23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4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2</v>
      </c>
      <c r="F21" s="128">
        <v>4.099999904632568</v>
      </c>
      <c r="G21" s="129">
        <v>104</v>
      </c>
      <c r="H21" s="168">
        <f t="shared" si="0"/>
        <v>4.700000286102295</v>
      </c>
      <c r="I21" s="130">
        <v>8.800000190734863</v>
      </c>
      <c r="J21" s="21">
        <v>12</v>
      </c>
      <c r="K21" s="175">
        <v>1</v>
      </c>
      <c r="L21" s="128">
        <v>-0.3400000035762787</v>
      </c>
      <c r="M21" s="129">
        <v>68</v>
      </c>
      <c r="N21" s="168">
        <f t="shared" si="1"/>
        <v>1.7000000178813934</v>
      </c>
      <c r="O21" s="130">
        <v>1.3600000143051147</v>
      </c>
      <c r="P21" s="21">
        <v>8</v>
      </c>
      <c r="Q21" s="131">
        <f t="shared" si="2"/>
        <v>3.7599999010562897</v>
      </c>
      <c r="R21" s="170">
        <f t="shared" si="3"/>
        <v>172</v>
      </c>
      <c r="S21" s="132">
        <f t="shared" si="4"/>
        <v>10.160000205039978</v>
      </c>
      <c r="T21" s="68">
        <f t="shared" si="5"/>
        <v>20</v>
      </c>
      <c r="U21" s="97"/>
      <c r="V21" s="69">
        <v>1</v>
      </c>
      <c r="W21" s="70">
        <f>T21+U21+V21</f>
        <v>21</v>
      </c>
    </row>
    <row r="22" spans="1:23" ht="15.75" customHeight="1">
      <c r="A22" s="8">
        <v>24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25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12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4</v>
      </c>
      <c r="F24" s="128">
        <v>-16.139999389648438</v>
      </c>
      <c r="G24" s="129">
        <v>32</v>
      </c>
      <c r="H24" s="168">
        <f t="shared" si="0"/>
        <v>0.4999990463256836</v>
      </c>
      <c r="I24" s="130">
        <v>-15.640000343322754</v>
      </c>
      <c r="J24" s="21">
        <v>2</v>
      </c>
      <c r="K24" s="175">
        <v>4</v>
      </c>
      <c r="L24" s="128">
        <v>-3.700000047683716</v>
      </c>
      <c r="M24" s="129">
        <v>108</v>
      </c>
      <c r="N24" s="168">
        <f t="shared" si="1"/>
        <v>6.799999952316284</v>
      </c>
      <c r="O24" s="130">
        <v>3.0999999046325684</v>
      </c>
      <c r="P24" s="21">
        <v>9</v>
      </c>
      <c r="Q24" s="131">
        <f t="shared" si="2"/>
        <v>-19.839999437332153</v>
      </c>
      <c r="R24" s="170">
        <f t="shared" si="3"/>
        <v>140</v>
      </c>
      <c r="S24" s="132">
        <f t="shared" si="4"/>
        <v>-12.540000438690186</v>
      </c>
      <c r="T24" s="68">
        <f t="shared" si="5"/>
        <v>11</v>
      </c>
      <c r="U24" s="97"/>
      <c r="V24" s="69"/>
      <c r="W24" s="70">
        <f>T24+U24+V24</f>
        <v>11</v>
      </c>
    </row>
    <row r="25" spans="1:23" ht="15.75" customHeight="1">
      <c r="A25" s="8">
        <v>2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4</v>
      </c>
      <c r="F25" s="128">
        <v>9.180000305175781</v>
      </c>
      <c r="G25" s="129">
        <v>10</v>
      </c>
      <c r="H25" s="168">
        <f t="shared" si="0"/>
        <v>-2.8000001907348633</v>
      </c>
      <c r="I25" s="130">
        <v>6.380000114440918</v>
      </c>
      <c r="J25" s="21">
        <v>10</v>
      </c>
      <c r="K25" s="175">
        <v>2</v>
      </c>
      <c r="L25" s="128">
        <v>21.040000915527344</v>
      </c>
      <c r="M25" s="129">
        <v>62</v>
      </c>
      <c r="N25" s="168">
        <f t="shared" si="1"/>
        <v>4</v>
      </c>
      <c r="O25" s="130">
        <v>25.040000915527344</v>
      </c>
      <c r="P25" s="21">
        <v>15</v>
      </c>
      <c r="Q25" s="131">
        <f t="shared" si="2"/>
        <v>30.220001220703125</v>
      </c>
      <c r="R25" s="170">
        <f t="shared" si="3"/>
        <v>72</v>
      </c>
      <c r="S25" s="132">
        <f t="shared" si="4"/>
        <v>31.42000102996826</v>
      </c>
      <c r="T25" s="68">
        <f t="shared" si="5"/>
        <v>25</v>
      </c>
      <c r="U25" s="97">
        <v>2</v>
      </c>
      <c r="V25" s="69"/>
      <c r="W25" s="70">
        <f>T25+U25+V25</f>
        <v>27</v>
      </c>
    </row>
    <row r="26" spans="1:23" ht="15.75" customHeight="1">
      <c r="A26" s="8">
        <v>26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3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2</v>
      </c>
      <c r="F27" s="128">
        <v>5.960000038146973</v>
      </c>
      <c r="G27" s="129">
        <v>128</v>
      </c>
      <c r="H27" s="168">
        <f t="shared" si="0"/>
        <v>9.5</v>
      </c>
      <c r="I27" s="130">
        <v>15.460000038146973</v>
      </c>
      <c r="J27" s="21">
        <v>14</v>
      </c>
      <c r="K27" s="175">
        <v>1</v>
      </c>
      <c r="L27" s="128">
        <v>0.36000001430511475</v>
      </c>
      <c r="M27" s="129">
        <v>96</v>
      </c>
      <c r="N27" s="168">
        <f t="shared" si="1"/>
        <v>7.299999833106995</v>
      </c>
      <c r="O27" s="130">
        <v>7.659999847412109</v>
      </c>
      <c r="P27" s="21">
        <v>11</v>
      </c>
      <c r="Q27" s="131">
        <f t="shared" si="2"/>
        <v>6.320000052452087</v>
      </c>
      <c r="R27" s="170">
        <f t="shared" si="3"/>
        <v>224</v>
      </c>
      <c r="S27" s="132">
        <f t="shared" si="4"/>
        <v>23.119999885559082</v>
      </c>
      <c r="T27" s="68">
        <f t="shared" si="5"/>
        <v>25</v>
      </c>
      <c r="U27" s="97">
        <v>1</v>
      </c>
      <c r="V27" s="69">
        <v>3</v>
      </c>
      <c r="W27" s="70">
        <f>T27+U27+V27</f>
        <v>29</v>
      </c>
    </row>
    <row r="28" spans="1:23" ht="15.75" customHeight="1">
      <c r="A28" s="8">
        <v>27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15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3</v>
      </c>
      <c r="F29" s="128">
        <v>-1.1200000047683716</v>
      </c>
      <c r="G29" s="129">
        <v>29</v>
      </c>
      <c r="H29" s="168">
        <f t="shared" si="0"/>
        <v>-2.3000000715255737</v>
      </c>
      <c r="I29" s="130">
        <v>-3.4200000762939453</v>
      </c>
      <c r="J29" s="21">
        <v>6</v>
      </c>
      <c r="K29" s="175">
        <v>3</v>
      </c>
      <c r="L29" s="128">
        <v>-17.65999984741211</v>
      </c>
      <c r="M29" s="129">
        <v>98</v>
      </c>
      <c r="N29" s="168">
        <f t="shared" si="1"/>
        <v>-2.8500003814697266</v>
      </c>
      <c r="O29" s="130">
        <v>-20.510000228881836</v>
      </c>
      <c r="P29" s="21">
        <v>1</v>
      </c>
      <c r="Q29" s="131">
        <f t="shared" si="2"/>
        <v>-18.77999985218048</v>
      </c>
      <c r="R29" s="170">
        <f t="shared" si="3"/>
        <v>127</v>
      </c>
      <c r="S29" s="132">
        <f t="shared" si="4"/>
        <v>-23.93000030517578</v>
      </c>
      <c r="T29" s="68">
        <f t="shared" si="5"/>
        <v>7</v>
      </c>
      <c r="U29" s="97"/>
      <c r="V29" s="69"/>
      <c r="W29" s="70">
        <f>T29+U29+V29</f>
        <v>7</v>
      </c>
    </row>
    <row r="30" spans="1:23" ht="15.75" customHeight="1">
      <c r="A30" s="8">
        <v>28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29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8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1</v>
      </c>
      <c r="F32" s="128">
        <v>-5.239999771118164</v>
      </c>
      <c r="G32" s="129">
        <v>0</v>
      </c>
      <c r="H32" s="168">
        <f t="shared" si="0"/>
        <v>-3.15000057220459</v>
      </c>
      <c r="I32" s="130">
        <v>-8.390000343322754</v>
      </c>
      <c r="J32" s="21">
        <v>4</v>
      </c>
      <c r="K32" s="175">
        <v>3</v>
      </c>
      <c r="L32" s="128">
        <v>0.11999999731779099</v>
      </c>
      <c r="M32" s="129">
        <v>161</v>
      </c>
      <c r="N32" s="168">
        <f t="shared" si="1"/>
        <v>9.749999888241291</v>
      </c>
      <c r="O32" s="130">
        <v>9.869999885559082</v>
      </c>
      <c r="P32" s="21">
        <v>12</v>
      </c>
      <c r="Q32" s="131">
        <f t="shared" si="2"/>
        <v>-5.119999773800373</v>
      </c>
      <c r="R32" s="170">
        <f t="shared" si="3"/>
        <v>161</v>
      </c>
      <c r="S32" s="132">
        <f t="shared" si="4"/>
        <v>1.4799995422363281</v>
      </c>
      <c r="T32" s="68">
        <f t="shared" si="5"/>
        <v>16</v>
      </c>
      <c r="U32" s="97"/>
      <c r="V32" s="69"/>
      <c r="W32" s="70">
        <f>T32+U32+V32</f>
        <v>16</v>
      </c>
    </row>
    <row r="33" spans="1:23" ht="15.75" customHeight="1">
      <c r="A33" s="8">
        <v>30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9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6.199999809265137</v>
      </c>
      <c r="G34" s="129">
        <v>24</v>
      </c>
      <c r="H34" s="168">
        <f t="shared" si="0"/>
        <v>1.6500000953674316</v>
      </c>
      <c r="I34" s="130">
        <v>7.849999904632568</v>
      </c>
      <c r="J34" s="21">
        <v>11</v>
      </c>
      <c r="K34" s="175">
        <v>2</v>
      </c>
      <c r="L34" s="128">
        <v>-5.71999979019165</v>
      </c>
      <c r="M34" s="129">
        <v>20</v>
      </c>
      <c r="N34" s="168">
        <f t="shared" si="1"/>
        <v>-4.400000095367432</v>
      </c>
      <c r="O34" s="130">
        <v>-10.119999885559082</v>
      </c>
      <c r="P34" s="21">
        <v>4</v>
      </c>
      <c r="Q34" s="131">
        <f t="shared" si="2"/>
        <v>0.48000001907348633</v>
      </c>
      <c r="R34" s="170">
        <f t="shared" si="3"/>
        <v>44</v>
      </c>
      <c r="S34" s="132">
        <f t="shared" si="4"/>
        <v>-2.2699999809265137</v>
      </c>
      <c r="T34" s="68">
        <f t="shared" si="5"/>
        <v>15</v>
      </c>
      <c r="U34" s="97"/>
      <c r="V34" s="69"/>
      <c r="W34" s="70">
        <f>T34+U34+V34</f>
        <v>15</v>
      </c>
    </row>
    <row r="35" spans="1:23" ht="15.75" customHeight="1">
      <c r="A35" s="8">
        <v>31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/>
      <c r="F35" s="128"/>
      <c r="G35" s="129"/>
      <c r="H35" s="168">
        <f t="shared" si="0"/>
        <v>0</v>
      </c>
      <c r="I35" s="130"/>
      <c r="J35" s="21"/>
      <c r="K35" s="175"/>
      <c r="L35" s="128"/>
      <c r="M35" s="129"/>
      <c r="N35" s="168">
        <f t="shared" si="1"/>
        <v>0</v>
      </c>
      <c r="O35" s="130"/>
      <c r="P35" s="21"/>
      <c r="Q35" s="131">
        <f t="shared" si="2"/>
        <v>0</v>
      </c>
      <c r="R35" s="170">
        <f t="shared" si="3"/>
        <v>0</v>
      </c>
      <c r="S35" s="132">
        <f t="shared" si="4"/>
        <v>0</v>
      </c>
      <c r="T35" s="68">
        <f t="shared" si="5"/>
        <v>0</v>
      </c>
      <c r="U35" s="97"/>
      <c r="V35" s="69"/>
      <c r="W35" s="191" t="s">
        <v>128</v>
      </c>
    </row>
    <row r="36" spans="1:23" ht="15.75" customHeight="1">
      <c r="A36" s="8">
        <v>10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-3.799999952316284</v>
      </c>
      <c r="G36" s="129">
        <v>27</v>
      </c>
      <c r="H36" s="168">
        <f t="shared" si="0"/>
        <v>2.25</v>
      </c>
      <c r="I36" s="130">
        <v>-1.5499999523162842</v>
      </c>
      <c r="J36" s="21">
        <v>7</v>
      </c>
      <c r="K36" s="175">
        <v>3</v>
      </c>
      <c r="L36" s="128">
        <v>4.019999980926514</v>
      </c>
      <c r="M36" s="129">
        <v>70</v>
      </c>
      <c r="N36" s="168">
        <f t="shared" si="1"/>
        <v>-8.449999809265137</v>
      </c>
      <c r="O36" s="130">
        <v>-4.429999828338623</v>
      </c>
      <c r="P36" s="21">
        <v>5</v>
      </c>
      <c r="Q36" s="131">
        <f t="shared" si="2"/>
        <v>0.2200000286102295</v>
      </c>
      <c r="R36" s="170">
        <f t="shared" si="3"/>
        <v>97</v>
      </c>
      <c r="S36" s="132">
        <f t="shared" si="4"/>
        <v>-5.979999780654907</v>
      </c>
      <c r="T36" s="68">
        <f t="shared" si="5"/>
        <v>12</v>
      </c>
      <c r="U36" s="97"/>
      <c r="V36" s="69"/>
      <c r="W36" s="70">
        <f>T36+U36+V36</f>
        <v>12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15</v>
      </c>
      <c r="F41" s="124"/>
      <c r="G41" s="7"/>
      <c r="H41" s="7">
        <f>SUM(H6:H40)</f>
        <v>-1.944601535797119E-06</v>
      </c>
      <c r="I41" s="7">
        <f>SUM(I6:I40)</f>
        <v>-9.909272193908691E-07</v>
      </c>
      <c r="J41" s="7"/>
      <c r="K41" s="124"/>
      <c r="L41" s="124"/>
      <c r="M41" s="7"/>
      <c r="N41" s="7">
        <f>SUM(N6:N40)</f>
        <v>-2.5257468223571777E-06</v>
      </c>
      <c r="O41" s="7">
        <f>SUM(O6:O40)</f>
        <v>-5.960464477539063E-08</v>
      </c>
      <c r="P41" s="7"/>
      <c r="Q41" s="7"/>
      <c r="R41" s="7"/>
      <c r="S41" s="7">
        <f>SUM(S6:S40)</f>
        <v>-1.0505318641662598E-06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A1:AA57"/>
  <sheetViews>
    <sheetView showGridLines="0" zoomScale="90" zoomScaleNormal="90" zoomScalePageLayoutView="0" workbookViewId="0" topLeftCell="A1">
      <selection activeCell="T7" sqref="T7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26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40360</v>
      </c>
      <c r="D4" s="20"/>
      <c r="E4" s="190">
        <f>COUNTIF(E6:E20,"&gt;0")</f>
        <v>15</v>
      </c>
      <c r="F4" s="125">
        <f>SUM(F6:F20)</f>
        <v>9.5367431640625E-07</v>
      </c>
      <c r="G4" s="197" t="s">
        <v>118</v>
      </c>
      <c r="H4" s="198"/>
      <c r="I4" s="198"/>
      <c r="J4" s="199"/>
      <c r="K4" s="190">
        <f>COUNTIF(K6:K20,"&gt;0")</f>
        <v>15</v>
      </c>
      <c r="L4" s="125">
        <f>SUM(L6:L20)</f>
        <v>2.466142177581787E-06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HRÁČI!B9</f>
        <v>107</v>
      </c>
      <c r="C6" s="66" t="str">
        <f>HRÁČI!C9</f>
        <v>Hegyi </v>
      </c>
      <c r="D6" s="67" t="str">
        <f>HRÁČI!D9</f>
        <v>Juraj</v>
      </c>
      <c r="E6" s="175">
        <v>4</v>
      </c>
      <c r="F6" s="128">
        <v>6.960000038146973</v>
      </c>
      <c r="G6" s="129">
        <v>44</v>
      </c>
      <c r="H6" s="168">
        <f aca="true" t="shared" si="0" ref="H6:H20">I6-F6</f>
        <v>2.3000001907348633</v>
      </c>
      <c r="I6" s="130">
        <v>9.260000228881836</v>
      </c>
      <c r="J6" s="21">
        <v>13</v>
      </c>
      <c r="K6" s="175">
        <v>1</v>
      </c>
      <c r="L6" s="128">
        <v>8.220000267028809</v>
      </c>
      <c r="M6" s="129">
        <v>74</v>
      </c>
      <c r="N6" s="168">
        <f aca="true" t="shared" si="1" ref="N6:N20">O6-L6</f>
        <v>2.8999996185302734</v>
      </c>
      <c r="O6" s="130">
        <v>11.119999885559082</v>
      </c>
      <c r="P6" s="21">
        <v>13</v>
      </c>
      <c r="Q6" s="131">
        <f aca="true" t="shared" si="2" ref="Q6:Q20">F6+L6</f>
        <v>15.180000305175781</v>
      </c>
      <c r="R6" s="170">
        <f aca="true" t="shared" si="3" ref="R6:R20">G6+M6</f>
        <v>118</v>
      </c>
      <c r="S6" s="132">
        <f aca="true" t="shared" si="4" ref="S6:S20">I6+O6</f>
        <v>20.380000114440918</v>
      </c>
      <c r="T6" s="68">
        <f aca="true" t="shared" si="5" ref="T6:T20">J6+P6</f>
        <v>26</v>
      </c>
      <c r="U6" s="97">
        <v>3</v>
      </c>
      <c r="V6" s="69"/>
      <c r="W6" s="169">
        <f aca="true" t="shared" si="6" ref="W6:W20">T6+U6+V6</f>
        <v>29</v>
      </c>
      <c r="AA6" s="19"/>
    </row>
    <row r="7" spans="1:23" ht="15.75" customHeight="1">
      <c r="A7" s="8">
        <v>2</v>
      </c>
      <c r="B7" s="71">
        <f>HRÁČI!B22</f>
        <v>120</v>
      </c>
      <c r="C7" s="72" t="str">
        <f>HRÁČI!C22</f>
        <v>Urban</v>
      </c>
      <c r="D7" s="73" t="str">
        <f>HRÁČI!D22</f>
        <v>Daniel</v>
      </c>
      <c r="E7" s="175">
        <v>4</v>
      </c>
      <c r="F7" s="128">
        <v>9.180000305175781</v>
      </c>
      <c r="G7" s="129">
        <v>10</v>
      </c>
      <c r="H7" s="168">
        <f t="shared" si="0"/>
        <v>-2.8000001907348633</v>
      </c>
      <c r="I7" s="130">
        <v>6.380000114440918</v>
      </c>
      <c r="J7" s="21">
        <v>10</v>
      </c>
      <c r="K7" s="175">
        <v>2</v>
      </c>
      <c r="L7" s="128">
        <v>21.040000915527344</v>
      </c>
      <c r="M7" s="129">
        <v>62</v>
      </c>
      <c r="N7" s="168">
        <f t="shared" si="1"/>
        <v>4</v>
      </c>
      <c r="O7" s="130">
        <v>25.040000915527344</v>
      </c>
      <c r="P7" s="21">
        <v>15</v>
      </c>
      <c r="Q7" s="131">
        <f t="shared" si="2"/>
        <v>30.220001220703125</v>
      </c>
      <c r="R7" s="170">
        <f t="shared" si="3"/>
        <v>72</v>
      </c>
      <c r="S7" s="132">
        <f t="shared" si="4"/>
        <v>31.42000102996826</v>
      </c>
      <c r="T7" s="68">
        <f t="shared" si="5"/>
        <v>25</v>
      </c>
      <c r="U7" s="97">
        <v>2</v>
      </c>
      <c r="V7" s="69"/>
      <c r="W7" s="70">
        <f t="shared" si="6"/>
        <v>27</v>
      </c>
    </row>
    <row r="8" spans="1:23" ht="15.75" customHeight="1">
      <c r="A8" s="8">
        <v>3</v>
      </c>
      <c r="B8" s="71">
        <f>HRÁČI!B24</f>
        <v>122</v>
      </c>
      <c r="C8" s="72" t="str">
        <f>HRÁČI!C24</f>
        <v>Šereš</v>
      </c>
      <c r="D8" s="73" t="str">
        <f>HRÁČI!D24</f>
        <v>Karol</v>
      </c>
      <c r="E8" s="175">
        <v>2</v>
      </c>
      <c r="F8" s="128">
        <v>5.960000038146973</v>
      </c>
      <c r="G8" s="129">
        <v>128</v>
      </c>
      <c r="H8" s="168">
        <f t="shared" si="0"/>
        <v>9.5</v>
      </c>
      <c r="I8" s="130">
        <v>15.460000038146973</v>
      </c>
      <c r="J8" s="21">
        <v>14</v>
      </c>
      <c r="K8" s="175">
        <v>1</v>
      </c>
      <c r="L8" s="128">
        <v>0.36000001430511475</v>
      </c>
      <c r="M8" s="129">
        <v>96</v>
      </c>
      <c r="N8" s="168">
        <f t="shared" si="1"/>
        <v>7.299999833106995</v>
      </c>
      <c r="O8" s="130">
        <v>7.659999847412109</v>
      </c>
      <c r="P8" s="21">
        <v>11</v>
      </c>
      <c r="Q8" s="131">
        <f t="shared" si="2"/>
        <v>6.320000052452087</v>
      </c>
      <c r="R8" s="170">
        <f t="shared" si="3"/>
        <v>224</v>
      </c>
      <c r="S8" s="132">
        <f t="shared" si="4"/>
        <v>23.119999885559082</v>
      </c>
      <c r="T8" s="68">
        <f t="shared" si="5"/>
        <v>25</v>
      </c>
      <c r="U8" s="97">
        <v>1</v>
      </c>
      <c r="V8" s="69">
        <v>3</v>
      </c>
      <c r="W8" s="70">
        <f t="shared" si="6"/>
        <v>29</v>
      </c>
    </row>
    <row r="9" spans="1:23" ht="15.75" customHeight="1">
      <c r="A9" s="8">
        <v>4</v>
      </c>
      <c r="B9" s="71">
        <f>HRÁČI!B18</f>
        <v>116</v>
      </c>
      <c r="C9" s="72" t="str">
        <f>HRÁČI!C18</f>
        <v>Učník</v>
      </c>
      <c r="D9" s="73" t="str">
        <f>HRÁČI!D18</f>
        <v>Stanislav</v>
      </c>
      <c r="E9" s="175">
        <v>2</v>
      </c>
      <c r="F9" s="128">
        <v>4.099999904632568</v>
      </c>
      <c r="G9" s="129">
        <v>104</v>
      </c>
      <c r="H9" s="168">
        <f t="shared" si="0"/>
        <v>4.700000286102295</v>
      </c>
      <c r="I9" s="130">
        <v>8.800000190734863</v>
      </c>
      <c r="J9" s="21">
        <v>12</v>
      </c>
      <c r="K9" s="175">
        <v>1</v>
      </c>
      <c r="L9" s="128">
        <v>-0.3400000035762787</v>
      </c>
      <c r="M9" s="129">
        <v>68</v>
      </c>
      <c r="N9" s="168">
        <f t="shared" si="1"/>
        <v>1.7000000178813934</v>
      </c>
      <c r="O9" s="130">
        <v>1.3600000143051147</v>
      </c>
      <c r="P9" s="21">
        <v>8</v>
      </c>
      <c r="Q9" s="131">
        <f t="shared" si="2"/>
        <v>3.7599999010562897</v>
      </c>
      <c r="R9" s="170">
        <f t="shared" si="3"/>
        <v>172</v>
      </c>
      <c r="S9" s="132">
        <f t="shared" si="4"/>
        <v>10.160000205039978</v>
      </c>
      <c r="T9" s="68">
        <f t="shared" si="5"/>
        <v>20</v>
      </c>
      <c r="U9" s="97"/>
      <c r="V9" s="69">
        <v>1</v>
      </c>
      <c r="W9" s="70">
        <f t="shared" si="6"/>
        <v>21</v>
      </c>
    </row>
    <row r="10" spans="1:23" ht="15.75" customHeight="1">
      <c r="A10" s="8">
        <v>5</v>
      </c>
      <c r="B10" s="71">
        <f>HRÁČI!B10</f>
        <v>108</v>
      </c>
      <c r="C10" s="72" t="str">
        <f>HRÁČI!C10</f>
        <v>Vavríková</v>
      </c>
      <c r="D10" s="73" t="str">
        <f>HRÁČI!D10</f>
        <v>Lucia</v>
      </c>
      <c r="E10" s="175">
        <v>2</v>
      </c>
      <c r="F10" s="128">
        <v>-1.6200000047683716</v>
      </c>
      <c r="G10" s="129">
        <v>60</v>
      </c>
      <c r="H10" s="168">
        <f t="shared" si="0"/>
        <v>-4.099999785423279</v>
      </c>
      <c r="I10" s="130">
        <v>-5.71999979019165</v>
      </c>
      <c r="J10" s="21">
        <v>5</v>
      </c>
      <c r="K10" s="175">
        <v>3</v>
      </c>
      <c r="L10" s="128">
        <v>13.520000457763672</v>
      </c>
      <c r="M10" s="129">
        <v>120</v>
      </c>
      <c r="N10" s="168">
        <f t="shared" si="1"/>
        <v>1.5499992370605469</v>
      </c>
      <c r="O10" s="130">
        <v>15.069999694824219</v>
      </c>
      <c r="P10" s="21">
        <v>14</v>
      </c>
      <c r="Q10" s="131">
        <f t="shared" si="2"/>
        <v>11.9000004529953</v>
      </c>
      <c r="R10" s="170">
        <f t="shared" si="3"/>
        <v>180</v>
      </c>
      <c r="S10" s="132">
        <f t="shared" si="4"/>
        <v>9.349999904632568</v>
      </c>
      <c r="T10" s="68">
        <f t="shared" si="5"/>
        <v>19</v>
      </c>
      <c r="U10" s="97"/>
      <c r="V10" s="69">
        <v>2</v>
      </c>
      <c r="W10" s="70">
        <f t="shared" si="6"/>
        <v>21</v>
      </c>
    </row>
    <row r="11" spans="1:23" ht="15.75" customHeight="1">
      <c r="A11" s="8">
        <v>6</v>
      </c>
      <c r="B11" s="71">
        <f>HRÁČI!B3</f>
        <v>101</v>
      </c>
      <c r="C11" s="72" t="str">
        <f>HRÁČI!C3</f>
        <v>Dobiaš</v>
      </c>
      <c r="D11" s="73" t="str">
        <f>HRÁČI!D3</f>
        <v>Martin</v>
      </c>
      <c r="E11" s="175">
        <v>3</v>
      </c>
      <c r="F11" s="128">
        <v>3.259999990463257</v>
      </c>
      <c r="G11" s="129">
        <v>24</v>
      </c>
      <c r="H11" s="168">
        <f t="shared" si="0"/>
        <v>-3.299999989569187</v>
      </c>
      <c r="I11" s="130">
        <v>-0.03999999910593033</v>
      </c>
      <c r="J11" s="21">
        <v>8</v>
      </c>
      <c r="K11" s="175">
        <v>2</v>
      </c>
      <c r="L11" s="128">
        <v>8.100000381469727</v>
      </c>
      <c r="M11" s="129">
        <v>20</v>
      </c>
      <c r="N11" s="168">
        <f t="shared" si="1"/>
        <v>-4.400000333786011</v>
      </c>
      <c r="O11" s="130">
        <v>3.700000047683716</v>
      </c>
      <c r="P11" s="21">
        <v>10</v>
      </c>
      <c r="Q11" s="131">
        <f t="shared" si="2"/>
        <v>11.360000371932983</v>
      </c>
      <c r="R11" s="170">
        <f t="shared" si="3"/>
        <v>44</v>
      </c>
      <c r="S11" s="132">
        <f t="shared" si="4"/>
        <v>3.6600000485777855</v>
      </c>
      <c r="T11" s="68">
        <f t="shared" si="5"/>
        <v>18</v>
      </c>
      <c r="U11" s="97"/>
      <c r="V11" s="69"/>
      <c r="W11" s="70">
        <f t="shared" si="6"/>
        <v>18</v>
      </c>
    </row>
    <row r="12" spans="1:23" ht="15.75" customHeight="1">
      <c r="A12" s="8">
        <v>7</v>
      </c>
      <c r="B12" s="71">
        <f>HRÁČI!B4</f>
        <v>102</v>
      </c>
      <c r="C12" s="72" t="str">
        <f>HRÁČI!C4</f>
        <v>Leskovský  </v>
      </c>
      <c r="D12" s="73" t="str">
        <f>HRÁČI!D4</f>
        <v>Roman</v>
      </c>
      <c r="E12" s="175">
        <v>3</v>
      </c>
      <c r="F12" s="128">
        <v>5.71999979019165</v>
      </c>
      <c r="G12" s="129">
        <v>99</v>
      </c>
      <c r="H12" s="168">
        <f t="shared" si="0"/>
        <v>11.700000286102295</v>
      </c>
      <c r="I12" s="130">
        <v>17.420000076293945</v>
      </c>
      <c r="J12" s="21">
        <v>15</v>
      </c>
      <c r="K12" s="175">
        <v>1</v>
      </c>
      <c r="L12" s="128">
        <v>-8.239999771118164</v>
      </c>
      <c r="M12" s="129">
        <v>0</v>
      </c>
      <c r="N12" s="168">
        <f t="shared" si="1"/>
        <v>-11.899999618530273</v>
      </c>
      <c r="O12" s="130">
        <v>-20.139999389648438</v>
      </c>
      <c r="P12" s="21">
        <v>2</v>
      </c>
      <c r="Q12" s="131">
        <f t="shared" si="2"/>
        <v>-2.5199999809265137</v>
      </c>
      <c r="R12" s="170">
        <f t="shared" si="3"/>
        <v>99</v>
      </c>
      <c r="S12" s="132">
        <f t="shared" si="4"/>
        <v>-2.719999313354492</v>
      </c>
      <c r="T12" s="68">
        <f t="shared" si="5"/>
        <v>17</v>
      </c>
      <c r="U12" s="97"/>
      <c r="V12" s="69"/>
      <c r="W12" s="70">
        <f t="shared" si="6"/>
        <v>17</v>
      </c>
    </row>
    <row r="13" spans="1:23" ht="15.75" customHeight="1">
      <c r="A13" s="8">
        <v>8</v>
      </c>
      <c r="B13" s="71">
        <f>HRÁČI!B29</f>
        <v>127</v>
      </c>
      <c r="C13" s="72" t="str">
        <f>HRÁČI!C29</f>
        <v>Gavula</v>
      </c>
      <c r="D13" s="73" t="str">
        <f>HRÁČI!D29</f>
        <v>Gabriel</v>
      </c>
      <c r="E13" s="175">
        <v>1</v>
      </c>
      <c r="F13" s="128">
        <v>-5.239999771118164</v>
      </c>
      <c r="G13" s="129">
        <v>0</v>
      </c>
      <c r="H13" s="168">
        <f t="shared" si="0"/>
        <v>-3.15000057220459</v>
      </c>
      <c r="I13" s="130">
        <v>-8.390000343322754</v>
      </c>
      <c r="J13" s="21">
        <v>4</v>
      </c>
      <c r="K13" s="175">
        <v>3</v>
      </c>
      <c r="L13" s="128">
        <v>0.11999999731779099</v>
      </c>
      <c r="M13" s="129">
        <v>161</v>
      </c>
      <c r="N13" s="168">
        <f t="shared" si="1"/>
        <v>9.749999888241291</v>
      </c>
      <c r="O13" s="130">
        <v>9.869999885559082</v>
      </c>
      <c r="P13" s="21">
        <v>12</v>
      </c>
      <c r="Q13" s="131">
        <f t="shared" si="2"/>
        <v>-5.119999773800373</v>
      </c>
      <c r="R13" s="170">
        <f t="shared" si="3"/>
        <v>161</v>
      </c>
      <c r="S13" s="132">
        <f t="shared" si="4"/>
        <v>1.4799995422363281</v>
      </c>
      <c r="T13" s="68">
        <f t="shared" si="5"/>
        <v>16</v>
      </c>
      <c r="U13" s="97"/>
      <c r="V13" s="69"/>
      <c r="W13" s="70">
        <f t="shared" si="6"/>
        <v>16</v>
      </c>
    </row>
    <row r="14" spans="1:23" ht="15.75" customHeight="1">
      <c r="A14" s="8">
        <v>9</v>
      </c>
      <c r="B14" s="71">
        <f>HRÁČI!B31</f>
        <v>129</v>
      </c>
      <c r="C14" s="72" t="str">
        <f>HRÁČI!C31</f>
        <v>Serbin</v>
      </c>
      <c r="D14" s="73" t="str">
        <f>HRÁČI!D31</f>
        <v>Rastislav</v>
      </c>
      <c r="E14" s="175">
        <v>1</v>
      </c>
      <c r="F14" s="128">
        <v>6.199999809265137</v>
      </c>
      <c r="G14" s="129">
        <v>24</v>
      </c>
      <c r="H14" s="168">
        <f t="shared" si="0"/>
        <v>1.6500000953674316</v>
      </c>
      <c r="I14" s="130">
        <v>7.849999904632568</v>
      </c>
      <c r="J14" s="21">
        <v>11</v>
      </c>
      <c r="K14" s="175">
        <v>2</v>
      </c>
      <c r="L14" s="128">
        <v>-5.71999979019165</v>
      </c>
      <c r="M14" s="129">
        <v>20</v>
      </c>
      <c r="N14" s="168">
        <f t="shared" si="1"/>
        <v>-4.400000095367432</v>
      </c>
      <c r="O14" s="130">
        <v>-10.119999885559082</v>
      </c>
      <c r="P14" s="21">
        <v>4</v>
      </c>
      <c r="Q14" s="131">
        <f t="shared" si="2"/>
        <v>0.48000001907348633</v>
      </c>
      <c r="R14" s="170">
        <f t="shared" si="3"/>
        <v>44</v>
      </c>
      <c r="S14" s="132">
        <f t="shared" si="4"/>
        <v>-2.2699999809265137</v>
      </c>
      <c r="T14" s="68">
        <f t="shared" si="5"/>
        <v>15</v>
      </c>
      <c r="U14" s="97"/>
      <c r="V14" s="69"/>
      <c r="W14" s="70">
        <f t="shared" si="6"/>
        <v>15</v>
      </c>
    </row>
    <row r="15" spans="1:23" ht="15.75" customHeight="1">
      <c r="A15" s="8">
        <v>10</v>
      </c>
      <c r="B15" s="71">
        <f>HRÁČI!B33</f>
        <v>131</v>
      </c>
      <c r="C15" s="72" t="str">
        <f>HRÁČI!C33</f>
        <v>Gregor</v>
      </c>
      <c r="D15" s="73" t="str">
        <f>HRÁČI!D33</f>
        <v>Vladimír</v>
      </c>
      <c r="E15" s="175">
        <v>1</v>
      </c>
      <c r="F15" s="128">
        <v>-3.799999952316284</v>
      </c>
      <c r="G15" s="129">
        <v>27</v>
      </c>
      <c r="H15" s="168">
        <f t="shared" si="0"/>
        <v>2.25</v>
      </c>
      <c r="I15" s="130">
        <v>-1.5499999523162842</v>
      </c>
      <c r="J15" s="21">
        <v>7</v>
      </c>
      <c r="K15" s="175">
        <v>3</v>
      </c>
      <c r="L15" s="128">
        <v>4.019999980926514</v>
      </c>
      <c r="M15" s="129">
        <v>70</v>
      </c>
      <c r="N15" s="168">
        <f t="shared" si="1"/>
        <v>-8.449999809265137</v>
      </c>
      <c r="O15" s="130">
        <v>-4.429999828338623</v>
      </c>
      <c r="P15" s="21">
        <v>5</v>
      </c>
      <c r="Q15" s="131">
        <f t="shared" si="2"/>
        <v>0.2200000286102295</v>
      </c>
      <c r="R15" s="170">
        <f t="shared" si="3"/>
        <v>97</v>
      </c>
      <c r="S15" s="132">
        <f t="shared" si="4"/>
        <v>-5.979999780654907</v>
      </c>
      <c r="T15" s="68">
        <f t="shared" si="5"/>
        <v>12</v>
      </c>
      <c r="U15" s="97"/>
      <c r="V15" s="69"/>
      <c r="W15" s="70">
        <f t="shared" si="6"/>
        <v>12</v>
      </c>
    </row>
    <row r="16" spans="1:23" ht="15.75" customHeight="1">
      <c r="A16" s="8">
        <v>11</v>
      </c>
      <c r="B16" s="71">
        <f>HRÁČI!B8</f>
        <v>106</v>
      </c>
      <c r="C16" s="72" t="str">
        <f>HRÁČI!C8</f>
        <v>Bisák </v>
      </c>
      <c r="D16" s="73" t="str">
        <f>HRÁČI!D8</f>
        <v>Viliam</v>
      </c>
      <c r="E16" s="175">
        <v>1</v>
      </c>
      <c r="F16" s="128">
        <v>2.8399999141693115</v>
      </c>
      <c r="G16" s="129">
        <v>12</v>
      </c>
      <c r="H16" s="168">
        <f t="shared" si="0"/>
        <v>-0.75</v>
      </c>
      <c r="I16" s="130">
        <v>2.0899999141693115</v>
      </c>
      <c r="J16" s="21">
        <v>9</v>
      </c>
      <c r="K16" s="175">
        <v>2</v>
      </c>
      <c r="L16" s="128">
        <v>-23.420000076293945</v>
      </c>
      <c r="M16" s="129">
        <v>66</v>
      </c>
      <c r="N16" s="168">
        <f t="shared" si="1"/>
        <v>4.799999237060547</v>
      </c>
      <c r="O16" s="130">
        <v>-18.6200008392334</v>
      </c>
      <c r="P16" s="21">
        <v>3</v>
      </c>
      <c r="Q16" s="131">
        <f t="shared" si="2"/>
        <v>-20.580000162124634</v>
      </c>
      <c r="R16" s="170">
        <f t="shared" si="3"/>
        <v>78</v>
      </c>
      <c r="S16" s="132">
        <f t="shared" si="4"/>
        <v>-16.530000925064087</v>
      </c>
      <c r="T16" s="68">
        <f t="shared" si="5"/>
        <v>12</v>
      </c>
      <c r="U16" s="97"/>
      <c r="V16" s="69"/>
      <c r="W16" s="70">
        <f t="shared" si="6"/>
        <v>12</v>
      </c>
    </row>
    <row r="17" spans="1:23" ht="15.75" customHeight="1">
      <c r="A17" s="8">
        <v>12</v>
      </c>
      <c r="B17" s="71">
        <f>HRÁČI!B21</f>
        <v>119</v>
      </c>
      <c r="C17" s="72" t="str">
        <f>HRÁČI!C21</f>
        <v>Češek</v>
      </c>
      <c r="D17" s="73" t="str">
        <f>HRÁČI!D21</f>
        <v>Ján</v>
      </c>
      <c r="E17" s="175">
        <v>4</v>
      </c>
      <c r="F17" s="128">
        <v>-16.139999389648438</v>
      </c>
      <c r="G17" s="129">
        <v>32</v>
      </c>
      <c r="H17" s="168">
        <f t="shared" si="0"/>
        <v>0.4999990463256836</v>
      </c>
      <c r="I17" s="130">
        <v>-15.640000343322754</v>
      </c>
      <c r="J17" s="21">
        <v>2</v>
      </c>
      <c r="K17" s="175">
        <v>4</v>
      </c>
      <c r="L17" s="128">
        <v>-3.700000047683716</v>
      </c>
      <c r="M17" s="129">
        <v>108</v>
      </c>
      <c r="N17" s="168">
        <f t="shared" si="1"/>
        <v>6.799999952316284</v>
      </c>
      <c r="O17" s="130">
        <v>3.0999999046325684</v>
      </c>
      <c r="P17" s="21">
        <v>9</v>
      </c>
      <c r="Q17" s="131">
        <f t="shared" si="2"/>
        <v>-19.839999437332153</v>
      </c>
      <c r="R17" s="170">
        <f t="shared" si="3"/>
        <v>140</v>
      </c>
      <c r="S17" s="132">
        <f t="shared" si="4"/>
        <v>-12.540000438690186</v>
      </c>
      <c r="T17" s="68">
        <f t="shared" si="5"/>
        <v>11</v>
      </c>
      <c r="U17" s="97"/>
      <c r="V17" s="69"/>
      <c r="W17" s="70">
        <f t="shared" si="6"/>
        <v>11</v>
      </c>
    </row>
    <row r="18" spans="1:23" ht="15.75" customHeight="1">
      <c r="A18" s="8">
        <v>13</v>
      </c>
      <c r="B18" s="71">
        <f>HRÁČI!B6</f>
        <v>104</v>
      </c>
      <c r="C18" s="72" t="str">
        <f>HRÁČI!C6</f>
        <v>Vavrík  </v>
      </c>
      <c r="D18" s="73" t="str">
        <f>HRÁČI!D6</f>
        <v>Roman</v>
      </c>
      <c r="E18" s="175">
        <v>3</v>
      </c>
      <c r="F18" s="128">
        <v>-7.860000133514404</v>
      </c>
      <c r="G18" s="129">
        <v>10</v>
      </c>
      <c r="H18" s="168">
        <f t="shared" si="0"/>
        <v>-6.099999904632568</v>
      </c>
      <c r="I18" s="130">
        <v>-13.960000038146973</v>
      </c>
      <c r="J18" s="21">
        <v>3</v>
      </c>
      <c r="K18" s="175">
        <v>4</v>
      </c>
      <c r="L18" s="128">
        <v>0.9599999785423279</v>
      </c>
      <c r="M18" s="129">
        <v>30</v>
      </c>
      <c r="N18" s="168">
        <f t="shared" si="1"/>
        <v>-4.900000035762787</v>
      </c>
      <c r="O18" s="130">
        <v>-3.940000057220459</v>
      </c>
      <c r="P18" s="21">
        <v>6</v>
      </c>
      <c r="Q18" s="131">
        <f t="shared" si="2"/>
        <v>-6.900000154972076</v>
      </c>
      <c r="R18" s="170">
        <f t="shared" si="3"/>
        <v>40</v>
      </c>
      <c r="S18" s="132">
        <f t="shared" si="4"/>
        <v>-17.90000009536743</v>
      </c>
      <c r="T18" s="68">
        <f t="shared" si="5"/>
        <v>9</v>
      </c>
      <c r="U18" s="97"/>
      <c r="V18" s="69"/>
      <c r="W18" s="70">
        <f t="shared" si="6"/>
        <v>9</v>
      </c>
    </row>
    <row r="19" spans="1:23" ht="15.75" customHeight="1">
      <c r="A19" s="8">
        <v>14</v>
      </c>
      <c r="B19" s="71">
        <f>HRÁČI!B5</f>
        <v>103</v>
      </c>
      <c r="C19" s="72" t="str">
        <f>HRÁČI!C5</f>
        <v>Kazimír </v>
      </c>
      <c r="D19" s="73" t="str">
        <f>HRÁČI!D5</f>
        <v>Jozef</v>
      </c>
      <c r="E19" s="175">
        <v>2</v>
      </c>
      <c r="F19" s="128">
        <v>-8.4399995803833</v>
      </c>
      <c r="G19" s="129">
        <v>30</v>
      </c>
      <c r="H19" s="168">
        <f t="shared" si="0"/>
        <v>-10.100001335144043</v>
      </c>
      <c r="I19" s="130">
        <v>-18.540000915527344</v>
      </c>
      <c r="J19" s="21">
        <v>1</v>
      </c>
      <c r="K19" s="175">
        <v>4</v>
      </c>
      <c r="L19" s="128">
        <v>2.740000009536743</v>
      </c>
      <c r="M19" s="129">
        <v>50</v>
      </c>
      <c r="N19" s="168">
        <f t="shared" si="1"/>
        <v>-1.9000000357627869</v>
      </c>
      <c r="O19" s="130">
        <v>0.8399999737739563</v>
      </c>
      <c r="P19" s="21">
        <v>7</v>
      </c>
      <c r="Q19" s="131">
        <f t="shared" si="2"/>
        <v>-5.699999570846558</v>
      </c>
      <c r="R19" s="170">
        <f t="shared" si="3"/>
        <v>80</v>
      </c>
      <c r="S19" s="132">
        <f t="shared" si="4"/>
        <v>-17.700000941753387</v>
      </c>
      <c r="T19" s="68">
        <f t="shared" si="5"/>
        <v>8</v>
      </c>
      <c r="U19" s="97"/>
      <c r="V19" s="69"/>
      <c r="W19" s="70">
        <f t="shared" si="6"/>
        <v>8</v>
      </c>
    </row>
    <row r="20" spans="1:23" ht="15.75" customHeight="1">
      <c r="A20" s="8">
        <v>15</v>
      </c>
      <c r="B20" s="71">
        <f>HRÁČI!B26</f>
        <v>124</v>
      </c>
      <c r="C20" s="72" t="str">
        <f>HRÁČI!C26</f>
        <v>Biely</v>
      </c>
      <c r="D20" s="73" t="str">
        <f>HRÁČI!D26</f>
        <v>Peter</v>
      </c>
      <c r="E20" s="175">
        <v>3</v>
      </c>
      <c r="F20" s="128">
        <v>-1.1200000047683716</v>
      </c>
      <c r="G20" s="129">
        <v>29</v>
      </c>
      <c r="H20" s="168">
        <f t="shared" si="0"/>
        <v>-2.3000000715255737</v>
      </c>
      <c r="I20" s="130">
        <v>-3.4200000762939453</v>
      </c>
      <c r="J20" s="21">
        <v>6</v>
      </c>
      <c r="K20" s="175">
        <v>3</v>
      </c>
      <c r="L20" s="128">
        <v>-17.65999984741211</v>
      </c>
      <c r="M20" s="129">
        <v>98</v>
      </c>
      <c r="N20" s="168">
        <f t="shared" si="1"/>
        <v>-2.8500003814697266</v>
      </c>
      <c r="O20" s="130">
        <v>-20.510000228881836</v>
      </c>
      <c r="P20" s="21">
        <v>1</v>
      </c>
      <c r="Q20" s="131">
        <f t="shared" si="2"/>
        <v>-18.77999985218048</v>
      </c>
      <c r="R20" s="170">
        <f t="shared" si="3"/>
        <v>127</v>
      </c>
      <c r="S20" s="132">
        <f t="shared" si="4"/>
        <v>-23.93000030517578</v>
      </c>
      <c r="T20" s="68">
        <f t="shared" si="5"/>
        <v>7</v>
      </c>
      <c r="U20" s="97"/>
      <c r="V20" s="69"/>
      <c r="W20" s="70">
        <f t="shared" si="6"/>
        <v>7</v>
      </c>
    </row>
    <row r="21" spans="1:23" ht="15.75" customHeight="1">
      <c r="A21" s="1"/>
      <c r="C21" s="186" t="s">
        <v>123</v>
      </c>
      <c r="E21" s="187">
        <f>COUNTIF(E6:E20,"&gt;0")</f>
        <v>15</v>
      </c>
      <c r="F21" s="124"/>
      <c r="G21" s="7"/>
      <c r="H21" s="7">
        <f>SUM(H6:H20)</f>
        <v>-1.944601535797119E-06</v>
      </c>
      <c r="I21" s="7">
        <f>SUM(I6:I20)</f>
        <v>-9.909272193908691E-07</v>
      </c>
      <c r="J21" s="7"/>
      <c r="K21" s="124"/>
      <c r="L21" s="124"/>
      <c r="M21" s="7"/>
      <c r="N21" s="7">
        <f>SUM(N6:N20)</f>
        <v>-2.5257468223571777E-06</v>
      </c>
      <c r="O21" s="7">
        <f>SUM(O6:O20)</f>
        <v>-5.960464477539063E-08</v>
      </c>
      <c r="P21" s="7"/>
      <c r="Q21" s="7"/>
      <c r="R21" s="7"/>
      <c r="S21" s="7">
        <f>SUM(S6:S20)</f>
        <v>-1.0505318641662598E-06</v>
      </c>
      <c r="T21" s="7"/>
      <c r="U21" s="7"/>
      <c r="V21" s="7"/>
      <c r="W21" s="7"/>
    </row>
    <row r="22" spans="1:23" ht="15.75" customHeight="1">
      <c r="A22" s="201" t="s">
        <v>104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180"/>
      <c r="S22" s="181"/>
      <c r="T22" s="181"/>
      <c r="U22" s="181"/>
      <c r="V22" s="181"/>
      <c r="W22" s="181"/>
    </row>
    <row r="23" spans="1:23" ht="15.75" customHeight="1">
      <c r="A23" s="182" t="s">
        <v>20</v>
      </c>
      <c r="B23" s="203" t="s">
        <v>121</v>
      </c>
      <c r="C23" s="203"/>
      <c r="D23" s="204" t="s">
        <v>122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83"/>
      <c r="S23" s="181"/>
      <c r="T23" s="181"/>
      <c r="U23" s="181"/>
      <c r="V23" s="181"/>
      <c r="W23" s="181"/>
    </row>
    <row r="24" spans="1:23" ht="15.75" customHeight="1">
      <c r="A24" s="126"/>
      <c r="B24" s="206"/>
      <c r="C24" s="206"/>
      <c r="D24" s="207"/>
      <c r="E24" s="208"/>
      <c r="F24" s="208"/>
      <c r="G24" s="208"/>
      <c r="H24" s="208"/>
      <c r="I24" s="208"/>
      <c r="J24" s="209"/>
      <c r="K24" s="209"/>
      <c r="L24" s="209"/>
      <c r="M24" s="209"/>
      <c r="N24" s="209"/>
      <c r="O24" s="209"/>
      <c r="P24" s="209"/>
      <c r="Q24" s="209"/>
      <c r="R24" s="123"/>
      <c r="S24" s="181"/>
      <c r="T24" s="181"/>
      <c r="U24" s="181"/>
      <c r="V24" s="181"/>
      <c r="W24" s="181"/>
    </row>
    <row r="25" spans="1:23" ht="15.75" customHeight="1">
      <c r="A25" s="127"/>
      <c r="B25" s="184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1"/>
      <c r="T25" s="181"/>
      <c r="U25" s="181"/>
      <c r="V25" s="181"/>
      <c r="W25" s="181"/>
    </row>
    <row r="26" spans="1:23" ht="15.75" customHeight="1">
      <c r="A26" s="126"/>
      <c r="B26" s="206"/>
      <c r="C26" s="206"/>
      <c r="D26" s="207"/>
      <c r="E26" s="208"/>
      <c r="F26" s="208"/>
      <c r="G26" s="208"/>
      <c r="H26" s="208"/>
      <c r="I26" s="208"/>
      <c r="J26" s="209"/>
      <c r="K26" s="209"/>
      <c r="L26" s="209"/>
      <c r="M26" s="209"/>
      <c r="N26" s="209"/>
      <c r="O26" s="209"/>
      <c r="P26" s="209"/>
      <c r="Q26" s="209"/>
      <c r="R26" s="123"/>
      <c r="S26" s="181"/>
      <c r="T26" s="181"/>
      <c r="U26" s="181"/>
      <c r="V26" s="181"/>
      <c r="W26" s="181"/>
    </row>
    <row r="27" spans="1:23" ht="15.75" customHeight="1">
      <c r="A27" s="127"/>
      <c r="B27" s="184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1"/>
      <c r="T27" s="181"/>
      <c r="U27" s="181"/>
      <c r="V27" s="181"/>
      <c r="W27" s="181"/>
    </row>
    <row r="28" spans="1:23" ht="15.75" customHeight="1">
      <c r="A28" s="126"/>
      <c r="B28" s="206"/>
      <c r="C28" s="206"/>
      <c r="D28" s="207"/>
      <c r="E28" s="208"/>
      <c r="F28" s="208"/>
      <c r="G28" s="208"/>
      <c r="H28" s="208"/>
      <c r="I28" s="208"/>
      <c r="J28" s="209"/>
      <c r="K28" s="209"/>
      <c r="L28" s="209"/>
      <c r="M28" s="209"/>
      <c r="N28" s="209"/>
      <c r="O28" s="209"/>
      <c r="P28" s="209"/>
      <c r="Q28" s="209"/>
      <c r="R28" s="123"/>
      <c r="S28" s="181"/>
      <c r="T28" s="181"/>
      <c r="U28" s="181"/>
      <c r="V28" s="181"/>
      <c r="W28" s="181"/>
    </row>
    <row r="29" spans="1:23" ht="15.75" customHeight="1">
      <c r="A29" s="127"/>
      <c r="B29" s="184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1"/>
      <c r="T29" s="181"/>
      <c r="U29" s="181"/>
      <c r="V29" s="181"/>
      <c r="W29" s="181"/>
    </row>
    <row r="30" spans="1:23" ht="15.75" customHeight="1">
      <c r="A30" s="126"/>
      <c r="B30" s="206"/>
      <c r="C30" s="206"/>
      <c r="D30" s="207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123"/>
      <c r="S30" s="181"/>
      <c r="T30" s="181"/>
      <c r="U30" s="181"/>
      <c r="V30" s="181"/>
      <c r="W30" s="181"/>
    </row>
    <row r="31" spans="1:23" ht="15.75" customHeight="1">
      <c r="A31" s="127"/>
      <c r="B31" s="184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1"/>
      <c r="T31" s="181"/>
      <c r="U31" s="181"/>
      <c r="V31" s="181"/>
      <c r="W31" s="181"/>
    </row>
    <row r="32" spans="1:23" ht="15.75" customHeight="1">
      <c r="A32" s="126"/>
      <c r="B32" s="206"/>
      <c r="C32" s="206"/>
      <c r="D32" s="207"/>
      <c r="E32" s="208"/>
      <c r="F32" s="208"/>
      <c r="G32" s="208"/>
      <c r="H32" s="208"/>
      <c r="I32" s="208"/>
      <c r="J32" s="209"/>
      <c r="K32" s="209"/>
      <c r="L32" s="209"/>
      <c r="M32" s="209"/>
      <c r="N32" s="209"/>
      <c r="O32" s="209"/>
      <c r="P32" s="209"/>
      <c r="Q32" s="209"/>
      <c r="R32" s="123"/>
      <c r="S32" s="181"/>
      <c r="T32" s="181"/>
      <c r="U32" s="181"/>
      <c r="V32" s="181"/>
      <c r="W32" s="181"/>
    </row>
    <row r="33" spans="1:23" ht="15.75" customHeight="1">
      <c r="A33" s="127"/>
      <c r="B33" s="184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1"/>
      <c r="T33" s="181"/>
      <c r="U33" s="181"/>
      <c r="V33" s="181"/>
      <c r="W33" s="181"/>
    </row>
    <row r="34" spans="1:23" ht="15.75" customHeight="1">
      <c r="A34" s="126"/>
      <c r="B34" s="206"/>
      <c r="C34" s="206"/>
      <c r="D34" s="207"/>
      <c r="E34" s="208"/>
      <c r="F34" s="208"/>
      <c r="G34" s="208"/>
      <c r="H34" s="208"/>
      <c r="I34" s="208"/>
      <c r="J34" s="209"/>
      <c r="K34" s="209"/>
      <c r="L34" s="209"/>
      <c r="M34" s="209"/>
      <c r="N34" s="209"/>
      <c r="O34" s="209"/>
      <c r="P34" s="209"/>
      <c r="Q34" s="209"/>
      <c r="R34" s="123"/>
      <c r="S34" s="181"/>
      <c r="T34" s="181"/>
      <c r="U34" s="181"/>
      <c r="V34" s="181"/>
      <c r="W34" s="181"/>
    </row>
    <row r="35" spans="1:23" ht="15.75" customHeight="1">
      <c r="A35" s="127"/>
      <c r="B35" s="184"/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1"/>
      <c r="T35" s="181"/>
      <c r="U35" s="181"/>
      <c r="V35" s="181"/>
      <c r="W35" s="181"/>
    </row>
    <row r="36" spans="1:23" ht="15.75" customHeight="1">
      <c r="A36" s="126"/>
      <c r="B36" s="206"/>
      <c r="C36" s="206"/>
      <c r="D36" s="207"/>
      <c r="E36" s="208"/>
      <c r="F36" s="208"/>
      <c r="G36" s="208"/>
      <c r="H36" s="208"/>
      <c r="I36" s="208"/>
      <c r="J36" s="209"/>
      <c r="K36" s="209"/>
      <c r="L36" s="209"/>
      <c r="M36" s="209"/>
      <c r="N36" s="209"/>
      <c r="O36" s="209"/>
      <c r="P36" s="209"/>
      <c r="Q36" s="209"/>
      <c r="R36" s="123"/>
      <c r="S36" s="181"/>
      <c r="T36" s="181"/>
      <c r="U36" s="181"/>
      <c r="V36" s="181"/>
      <c r="W36" s="181"/>
    </row>
    <row r="37" spans="1:23" ht="15.75" customHeight="1">
      <c r="A37" s="127"/>
      <c r="B37" s="184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1"/>
      <c r="T37" s="181"/>
      <c r="U37" s="181"/>
      <c r="V37" s="181"/>
      <c r="W37" s="181"/>
    </row>
    <row r="38" ht="15.75" customHeight="1"/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2:Q22"/>
    <mergeCell ref="B23:C23"/>
    <mergeCell ref="D23:Q23"/>
    <mergeCell ref="B24:C24"/>
    <mergeCell ref="D24:Q24"/>
    <mergeCell ref="B26:C26"/>
    <mergeCell ref="D26:Q26"/>
    <mergeCell ref="B28:C28"/>
    <mergeCell ref="D28:Q28"/>
    <mergeCell ref="B36:C36"/>
    <mergeCell ref="D36:Q36"/>
    <mergeCell ref="B30:C30"/>
    <mergeCell ref="D30:Q30"/>
    <mergeCell ref="B32:C32"/>
    <mergeCell ref="D32:Q32"/>
    <mergeCell ref="B34:C34"/>
    <mergeCell ref="D34:Q3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27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40391</v>
      </c>
      <c r="D4" s="20"/>
      <c r="E4" s="190">
        <f>COUNTIF(E6:E40,"&gt;0")</f>
        <v>16</v>
      </c>
      <c r="F4" s="125">
        <f>SUM(F6:F40)</f>
        <v>1.7881393432617188E-07</v>
      </c>
      <c r="G4" s="197" t="s">
        <v>118</v>
      </c>
      <c r="H4" s="198"/>
      <c r="I4" s="198"/>
      <c r="J4" s="199"/>
      <c r="K4" s="190">
        <f>COUNTIF(K6:K40,"&gt;0")</f>
        <v>16</v>
      </c>
      <c r="L4" s="125">
        <f>SUM(L6:L40)</f>
        <v>1.7881393432617188E-07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2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8.859999656677246</v>
      </c>
      <c r="G6" s="129">
        <v>102</v>
      </c>
      <c r="H6" s="168">
        <f aca="true" t="shared" si="0" ref="H6:H40">I6-F6</f>
        <v>6.100000381469727</v>
      </c>
      <c r="I6" s="130">
        <v>14.960000038146973</v>
      </c>
      <c r="J6" s="21">
        <v>15</v>
      </c>
      <c r="K6" s="175">
        <v>1</v>
      </c>
      <c r="L6" s="128">
        <v>2.6600000858306885</v>
      </c>
      <c r="M6" s="129">
        <v>44</v>
      </c>
      <c r="N6" s="168">
        <f aca="true" t="shared" si="1" ref="N6:N40">O6-L6</f>
        <v>1.3999998569488525</v>
      </c>
      <c r="O6" s="130">
        <v>4.059999942779541</v>
      </c>
      <c r="P6" s="21">
        <v>10</v>
      </c>
      <c r="Q6" s="131">
        <f aca="true" t="shared" si="2" ref="Q6:Q40">F6+L6</f>
        <v>11.519999742507935</v>
      </c>
      <c r="R6" s="170">
        <f aca="true" t="shared" si="3" ref="R6:R40">G6+M6</f>
        <v>146</v>
      </c>
      <c r="S6" s="132">
        <f aca="true" t="shared" si="4" ref="S6:S40">I6+O6</f>
        <v>19.019999980926514</v>
      </c>
      <c r="T6" s="68">
        <f aca="true" t="shared" si="5" ref="T6:T40">J6+P6</f>
        <v>25</v>
      </c>
      <c r="U6" s="97">
        <v>2</v>
      </c>
      <c r="V6" s="69">
        <v>2</v>
      </c>
      <c r="W6" s="70">
        <f>T6+U6+V6</f>
        <v>29</v>
      </c>
      <c r="AA6" s="19"/>
    </row>
    <row r="7" spans="1:23" ht="15.75" customHeight="1">
      <c r="A7" s="8">
        <v>7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3</v>
      </c>
      <c r="F7" s="128">
        <v>12.300000190734863</v>
      </c>
      <c r="G7" s="129">
        <v>70</v>
      </c>
      <c r="H7" s="168">
        <f t="shared" si="0"/>
        <v>-0.3000001907348633</v>
      </c>
      <c r="I7" s="130">
        <v>12</v>
      </c>
      <c r="J7" s="21">
        <v>14</v>
      </c>
      <c r="K7" s="175">
        <v>1</v>
      </c>
      <c r="L7" s="128">
        <v>-13.680000305175781</v>
      </c>
      <c r="M7" s="129">
        <v>10</v>
      </c>
      <c r="N7" s="168">
        <f t="shared" si="1"/>
        <v>-5.399999618530273</v>
      </c>
      <c r="O7" s="130">
        <v>-19.079999923706055</v>
      </c>
      <c r="P7" s="21">
        <v>3</v>
      </c>
      <c r="Q7" s="131">
        <f t="shared" si="2"/>
        <v>-1.380000114440918</v>
      </c>
      <c r="R7" s="170">
        <f t="shared" si="3"/>
        <v>80</v>
      </c>
      <c r="S7" s="132">
        <f t="shared" si="4"/>
        <v>-7.079999923706055</v>
      </c>
      <c r="T7" s="68">
        <f t="shared" si="5"/>
        <v>17</v>
      </c>
      <c r="U7" s="97"/>
      <c r="V7" s="69"/>
      <c r="W7" s="70">
        <f>T7+U7+V7</f>
        <v>17</v>
      </c>
    </row>
    <row r="8" spans="1:23" ht="15.75" customHeight="1">
      <c r="A8" s="8">
        <v>16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3</v>
      </c>
      <c r="F8" s="128">
        <v>-9.079999923706055</v>
      </c>
      <c r="G8" s="129">
        <v>34</v>
      </c>
      <c r="H8" s="168">
        <f t="shared" si="0"/>
        <v>-7.5</v>
      </c>
      <c r="I8" s="130">
        <v>-16.579999923706055</v>
      </c>
      <c r="J8" s="21">
        <v>3</v>
      </c>
      <c r="K8" s="175">
        <v>4</v>
      </c>
      <c r="L8" s="128">
        <v>-12.359999656677246</v>
      </c>
      <c r="M8" s="129">
        <v>44</v>
      </c>
      <c r="N8" s="168">
        <f t="shared" si="1"/>
        <v>-7.699999809265137</v>
      </c>
      <c r="O8" s="130">
        <v>-20.059999465942383</v>
      </c>
      <c r="P8" s="21">
        <v>2</v>
      </c>
      <c r="Q8" s="131">
        <f t="shared" si="2"/>
        <v>-21.4399995803833</v>
      </c>
      <c r="R8" s="170">
        <f t="shared" si="3"/>
        <v>78</v>
      </c>
      <c r="S8" s="132">
        <f t="shared" si="4"/>
        <v>-36.63999938964844</v>
      </c>
      <c r="T8" s="68">
        <f t="shared" si="5"/>
        <v>5</v>
      </c>
      <c r="U8" s="97"/>
      <c r="V8" s="69"/>
      <c r="W8" s="70">
        <f>T8+U8+V8</f>
        <v>5</v>
      </c>
    </row>
    <row r="9" spans="1:23" ht="15.75" customHeight="1">
      <c r="A9" s="8">
        <v>10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2</v>
      </c>
      <c r="F9" s="128">
        <v>6.159999847412109</v>
      </c>
      <c r="G9" s="129">
        <v>0</v>
      </c>
      <c r="H9" s="168">
        <f t="shared" si="0"/>
        <v>-11.899999618530273</v>
      </c>
      <c r="I9" s="130">
        <v>-5.739999771118164</v>
      </c>
      <c r="J9" s="21">
        <v>6</v>
      </c>
      <c r="K9" s="175">
        <v>3</v>
      </c>
      <c r="L9" s="128">
        <v>13.520000457763672</v>
      </c>
      <c r="M9" s="129">
        <v>0</v>
      </c>
      <c r="N9" s="168">
        <f t="shared" si="1"/>
        <v>-12.000000476837158</v>
      </c>
      <c r="O9" s="130">
        <v>1.5199999809265137</v>
      </c>
      <c r="P9" s="21">
        <v>9</v>
      </c>
      <c r="Q9" s="131">
        <f t="shared" si="2"/>
        <v>19.68000030517578</v>
      </c>
      <c r="R9" s="170">
        <f t="shared" si="3"/>
        <v>0</v>
      </c>
      <c r="S9" s="132">
        <f t="shared" si="4"/>
        <v>-4.21999979019165</v>
      </c>
      <c r="T9" s="68">
        <f t="shared" si="5"/>
        <v>15</v>
      </c>
      <c r="U9" s="97"/>
      <c r="V9" s="69"/>
      <c r="W9" s="70">
        <f>T9+U9+V9</f>
        <v>15</v>
      </c>
    </row>
    <row r="10" spans="1:23" ht="15.75" customHeight="1">
      <c r="A10" s="8">
        <v>17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6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4</v>
      </c>
      <c r="F11" s="128">
        <v>3.0999999046325684</v>
      </c>
      <c r="G11" s="129">
        <v>96</v>
      </c>
      <c r="H11" s="168">
        <f t="shared" si="0"/>
        <v>8.299999713897705</v>
      </c>
      <c r="I11" s="130">
        <v>11.399999618530273</v>
      </c>
      <c r="J11" s="21">
        <v>13</v>
      </c>
      <c r="K11" s="175">
        <v>1</v>
      </c>
      <c r="L11" s="128">
        <v>-5.579999923706055</v>
      </c>
      <c r="M11" s="129">
        <v>64</v>
      </c>
      <c r="N11" s="168">
        <f t="shared" si="1"/>
        <v>5.399999916553497</v>
      </c>
      <c r="O11" s="130">
        <v>-0.18000000715255737</v>
      </c>
      <c r="P11" s="21">
        <v>8</v>
      </c>
      <c r="Q11" s="131">
        <f t="shared" si="2"/>
        <v>-2.4800000190734863</v>
      </c>
      <c r="R11" s="170">
        <f t="shared" si="3"/>
        <v>160</v>
      </c>
      <c r="S11" s="132">
        <f t="shared" si="4"/>
        <v>11.219999611377716</v>
      </c>
      <c r="T11" s="68">
        <f t="shared" si="5"/>
        <v>21</v>
      </c>
      <c r="U11" s="97"/>
      <c r="V11" s="69"/>
      <c r="W11" s="70">
        <f>T11+U11+V11</f>
        <v>21</v>
      </c>
    </row>
    <row r="12" spans="1:23" ht="15.75" customHeight="1">
      <c r="A12" s="8">
        <v>15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1</v>
      </c>
      <c r="F12" s="128">
        <v>-13.359999656677246</v>
      </c>
      <c r="G12" s="129">
        <v>70</v>
      </c>
      <c r="H12" s="168">
        <f t="shared" si="0"/>
        <v>6.09999942779541</v>
      </c>
      <c r="I12" s="130">
        <v>-7.260000228881836</v>
      </c>
      <c r="J12" s="21">
        <v>5</v>
      </c>
      <c r="K12" s="175">
        <v>3</v>
      </c>
      <c r="L12" s="128">
        <v>-18</v>
      </c>
      <c r="M12" s="129">
        <v>10</v>
      </c>
      <c r="N12" s="168">
        <f t="shared" si="1"/>
        <v>-10</v>
      </c>
      <c r="O12" s="130">
        <v>-28</v>
      </c>
      <c r="P12" s="21">
        <v>1</v>
      </c>
      <c r="Q12" s="131">
        <f t="shared" si="2"/>
        <v>-31.359999656677246</v>
      </c>
      <c r="R12" s="170">
        <f t="shared" si="3"/>
        <v>80</v>
      </c>
      <c r="S12" s="132">
        <f t="shared" si="4"/>
        <v>-35.260000228881836</v>
      </c>
      <c r="T12" s="68">
        <f t="shared" si="5"/>
        <v>6</v>
      </c>
      <c r="U12" s="97"/>
      <c r="V12" s="69"/>
      <c r="W12" s="70">
        <f>T12+U12+V12</f>
        <v>6</v>
      </c>
    </row>
    <row r="13" spans="1:23" ht="15.75" customHeight="1">
      <c r="A13" s="8">
        <v>3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4</v>
      </c>
      <c r="F13" s="128">
        <v>3.119999885559082</v>
      </c>
      <c r="G13" s="129">
        <v>82</v>
      </c>
      <c r="H13" s="168">
        <f t="shared" si="0"/>
        <v>5.5</v>
      </c>
      <c r="I13" s="130">
        <v>8.619999885559082</v>
      </c>
      <c r="J13" s="21">
        <v>12</v>
      </c>
      <c r="K13" s="175">
        <v>2</v>
      </c>
      <c r="L13" s="128">
        <v>11.140000343322754</v>
      </c>
      <c r="M13" s="129">
        <v>30</v>
      </c>
      <c r="N13" s="168">
        <f t="shared" si="1"/>
        <v>-5.700000286102295</v>
      </c>
      <c r="O13" s="130">
        <v>5.440000057220459</v>
      </c>
      <c r="P13" s="21">
        <v>12</v>
      </c>
      <c r="Q13" s="131">
        <f t="shared" si="2"/>
        <v>14.260000228881836</v>
      </c>
      <c r="R13" s="170">
        <f t="shared" si="3"/>
        <v>112</v>
      </c>
      <c r="S13" s="132">
        <f t="shared" si="4"/>
        <v>14.059999942779541</v>
      </c>
      <c r="T13" s="68">
        <f t="shared" si="5"/>
        <v>24</v>
      </c>
      <c r="U13" s="97">
        <v>1</v>
      </c>
      <c r="V13" s="69"/>
      <c r="W13" s="70">
        <f>T13+U13+V13</f>
        <v>25</v>
      </c>
    </row>
    <row r="14" spans="1:23" ht="15.75" customHeight="1">
      <c r="A14" s="8">
        <v>18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19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20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21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22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23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24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11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2</v>
      </c>
      <c r="F21" s="128">
        <v>-15.34000015258789</v>
      </c>
      <c r="G21" s="129">
        <v>48</v>
      </c>
      <c r="H21" s="168">
        <f t="shared" si="0"/>
        <v>-2.299999237060547</v>
      </c>
      <c r="I21" s="130">
        <v>-17.639999389648438</v>
      </c>
      <c r="J21" s="21">
        <v>2</v>
      </c>
      <c r="K21" s="175">
        <v>4</v>
      </c>
      <c r="L21" s="128">
        <v>0.9599999785423279</v>
      </c>
      <c r="M21" s="129">
        <v>128</v>
      </c>
      <c r="N21" s="168">
        <f t="shared" si="1"/>
        <v>9.100000441074371</v>
      </c>
      <c r="O21" s="130">
        <v>10.0600004196167</v>
      </c>
      <c r="P21" s="21">
        <v>13</v>
      </c>
      <c r="Q21" s="131">
        <f t="shared" si="2"/>
        <v>-14.380000174045563</v>
      </c>
      <c r="R21" s="170">
        <f t="shared" si="3"/>
        <v>176</v>
      </c>
      <c r="S21" s="132">
        <f t="shared" si="4"/>
        <v>-7.579998970031738</v>
      </c>
      <c r="T21" s="68">
        <f t="shared" si="5"/>
        <v>15</v>
      </c>
      <c r="U21" s="97"/>
      <c r="V21" s="69"/>
      <c r="W21" s="70">
        <f>T21+U21+V21</f>
        <v>15</v>
      </c>
    </row>
    <row r="22" spans="1:23" ht="15.75" customHeight="1">
      <c r="A22" s="8">
        <v>25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26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2</v>
      </c>
      <c r="F24" s="128">
        <v>12.800000190734863</v>
      </c>
      <c r="G24" s="129">
        <v>100</v>
      </c>
      <c r="H24" s="168">
        <f t="shared" si="0"/>
        <v>8.09999942779541</v>
      </c>
      <c r="I24" s="130">
        <v>20.899999618530273</v>
      </c>
      <c r="J24" s="21">
        <v>16</v>
      </c>
      <c r="K24" s="175">
        <v>1</v>
      </c>
      <c r="L24" s="128">
        <v>16.600000381469727</v>
      </c>
      <c r="M24" s="129">
        <v>30</v>
      </c>
      <c r="N24" s="168">
        <f t="shared" si="1"/>
        <v>-1.4000005722045898</v>
      </c>
      <c r="O24" s="130">
        <v>15.199999809265137</v>
      </c>
      <c r="P24" s="21">
        <v>14</v>
      </c>
      <c r="Q24" s="131">
        <f t="shared" si="2"/>
        <v>29.40000057220459</v>
      </c>
      <c r="R24" s="170">
        <f t="shared" si="3"/>
        <v>130</v>
      </c>
      <c r="S24" s="132">
        <f t="shared" si="4"/>
        <v>36.09999942779541</v>
      </c>
      <c r="T24" s="68">
        <f t="shared" si="5"/>
        <v>30</v>
      </c>
      <c r="U24" s="97">
        <v>3</v>
      </c>
      <c r="V24" s="69">
        <v>1</v>
      </c>
      <c r="W24" s="169">
        <f>T24+U24+V24</f>
        <v>34</v>
      </c>
    </row>
    <row r="25" spans="1:23" ht="15.75" customHeight="1">
      <c r="A25" s="8">
        <v>4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4</v>
      </c>
      <c r="F25" s="128">
        <v>0.8399999737739563</v>
      </c>
      <c r="G25" s="129">
        <v>40</v>
      </c>
      <c r="H25" s="168">
        <f t="shared" si="0"/>
        <v>-2.8999999165534973</v>
      </c>
      <c r="I25" s="130">
        <v>-2.059999942779541</v>
      </c>
      <c r="J25" s="21">
        <v>7</v>
      </c>
      <c r="K25" s="175">
        <v>3</v>
      </c>
      <c r="L25" s="128">
        <v>20.5</v>
      </c>
      <c r="M25" s="129">
        <v>112</v>
      </c>
      <c r="N25" s="168">
        <f t="shared" si="1"/>
        <v>10.399999618530273</v>
      </c>
      <c r="O25" s="130">
        <v>30.899999618530273</v>
      </c>
      <c r="P25" s="21">
        <v>16</v>
      </c>
      <c r="Q25" s="131">
        <f t="shared" si="2"/>
        <v>21.339999973773956</v>
      </c>
      <c r="R25" s="170">
        <f t="shared" si="3"/>
        <v>152</v>
      </c>
      <c r="S25" s="132">
        <f t="shared" si="4"/>
        <v>28.839999675750732</v>
      </c>
      <c r="T25" s="68">
        <f t="shared" si="5"/>
        <v>23</v>
      </c>
      <c r="U25" s="97"/>
      <c r="V25" s="69">
        <v>3</v>
      </c>
      <c r="W25" s="70">
        <f>T25+U25+V25</f>
        <v>26</v>
      </c>
    </row>
    <row r="26" spans="1:23" ht="15.75" customHeight="1">
      <c r="A26" s="8">
        <v>27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8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2</v>
      </c>
      <c r="F27" s="128">
        <v>-3.619999885559082</v>
      </c>
      <c r="G27" s="129">
        <v>90</v>
      </c>
      <c r="H27" s="168">
        <f t="shared" si="0"/>
        <v>6.099999904632568</v>
      </c>
      <c r="I27" s="130">
        <v>2.4800000190734863</v>
      </c>
      <c r="J27" s="21">
        <v>9</v>
      </c>
      <c r="K27" s="175">
        <v>2</v>
      </c>
      <c r="L27" s="128">
        <v>-10.220000267028809</v>
      </c>
      <c r="M27" s="129">
        <v>90</v>
      </c>
      <c r="N27" s="168">
        <f t="shared" si="1"/>
        <v>6.300000190734863</v>
      </c>
      <c r="O27" s="130">
        <v>-3.9200000762939453</v>
      </c>
      <c r="P27" s="21">
        <v>7</v>
      </c>
      <c r="Q27" s="131">
        <f t="shared" si="2"/>
        <v>-13.84000015258789</v>
      </c>
      <c r="R27" s="170">
        <f t="shared" si="3"/>
        <v>180</v>
      </c>
      <c r="S27" s="132">
        <f t="shared" si="4"/>
        <v>-1.440000057220459</v>
      </c>
      <c r="T27" s="68">
        <f t="shared" si="5"/>
        <v>16</v>
      </c>
      <c r="U27" s="97"/>
      <c r="V27" s="69"/>
      <c r="W27" s="70">
        <f>T27+U27+V27</f>
        <v>16</v>
      </c>
    </row>
    <row r="28" spans="1:23" ht="15.75" customHeight="1">
      <c r="A28" s="8">
        <v>28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14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3</v>
      </c>
      <c r="F29" s="128">
        <v>-12.079999923706055</v>
      </c>
      <c r="G29" s="129">
        <v>80</v>
      </c>
      <c r="H29" s="168">
        <f t="shared" si="0"/>
        <v>1.6999998092651367</v>
      </c>
      <c r="I29" s="130">
        <v>-10.380000114440918</v>
      </c>
      <c r="J29" s="21">
        <v>4</v>
      </c>
      <c r="K29" s="175">
        <v>4</v>
      </c>
      <c r="L29" s="128">
        <v>-3.680000066757202</v>
      </c>
      <c r="M29" s="129">
        <v>72</v>
      </c>
      <c r="N29" s="168">
        <f t="shared" si="1"/>
        <v>-2.1000001430511475</v>
      </c>
      <c r="O29" s="130">
        <v>-5.78000020980835</v>
      </c>
      <c r="P29" s="21">
        <v>5</v>
      </c>
      <c r="Q29" s="131">
        <f t="shared" si="2"/>
        <v>-15.759999990463257</v>
      </c>
      <c r="R29" s="170">
        <f t="shared" si="3"/>
        <v>152</v>
      </c>
      <c r="S29" s="132">
        <f t="shared" si="4"/>
        <v>-16.160000324249268</v>
      </c>
      <c r="T29" s="68">
        <f t="shared" si="5"/>
        <v>9</v>
      </c>
      <c r="U29" s="97"/>
      <c r="V29" s="69"/>
      <c r="W29" s="70">
        <f>T29+U29+V29</f>
        <v>9</v>
      </c>
    </row>
    <row r="30" spans="1:23" ht="15.75" customHeight="1">
      <c r="A30" s="8">
        <v>29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9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>
        <v>4</v>
      </c>
      <c r="F31" s="128">
        <v>-7.059999942779541</v>
      </c>
      <c r="G31" s="129">
        <v>0</v>
      </c>
      <c r="H31" s="168">
        <f t="shared" si="0"/>
        <v>-10.899999141693115</v>
      </c>
      <c r="I31" s="130">
        <v>-17.959999084472656</v>
      </c>
      <c r="J31" s="21">
        <v>1</v>
      </c>
      <c r="K31" s="175">
        <v>4</v>
      </c>
      <c r="L31" s="128">
        <v>15.079999923706055</v>
      </c>
      <c r="M31" s="129">
        <v>86</v>
      </c>
      <c r="N31" s="168">
        <f t="shared" si="1"/>
        <v>0.6999998092651367</v>
      </c>
      <c r="O31" s="130">
        <v>15.779999732971191</v>
      </c>
      <c r="P31" s="21">
        <v>15</v>
      </c>
      <c r="Q31" s="131">
        <f t="shared" si="2"/>
        <v>8.019999980926514</v>
      </c>
      <c r="R31" s="170">
        <f t="shared" si="3"/>
        <v>86</v>
      </c>
      <c r="S31" s="132">
        <f t="shared" si="4"/>
        <v>-2.179999351501465</v>
      </c>
      <c r="T31" s="68">
        <f t="shared" si="5"/>
        <v>16</v>
      </c>
      <c r="U31" s="97"/>
      <c r="V31" s="69"/>
      <c r="W31" s="70">
        <f>T31+U31+V31</f>
        <v>16</v>
      </c>
    </row>
    <row r="32" spans="1:23" ht="15.75" customHeight="1">
      <c r="A32" s="8">
        <v>5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1</v>
      </c>
      <c r="F32" s="128">
        <v>11.920000076293945</v>
      </c>
      <c r="G32" s="129">
        <v>0</v>
      </c>
      <c r="H32" s="168">
        <f t="shared" si="0"/>
        <v>-7.900000095367432</v>
      </c>
      <c r="I32" s="130">
        <v>4.019999980926514</v>
      </c>
      <c r="J32" s="21">
        <v>11</v>
      </c>
      <c r="K32" s="175">
        <v>2</v>
      </c>
      <c r="L32" s="128">
        <v>3.859999895095825</v>
      </c>
      <c r="M32" s="129">
        <v>64</v>
      </c>
      <c r="N32" s="168">
        <f t="shared" si="1"/>
        <v>1.1000001430511475</v>
      </c>
      <c r="O32" s="130">
        <v>4.960000038146973</v>
      </c>
      <c r="P32" s="21">
        <v>11</v>
      </c>
      <c r="Q32" s="131">
        <f t="shared" si="2"/>
        <v>15.77999997138977</v>
      </c>
      <c r="R32" s="170">
        <f t="shared" si="3"/>
        <v>64</v>
      </c>
      <c r="S32" s="132">
        <f t="shared" si="4"/>
        <v>8.980000019073486</v>
      </c>
      <c r="T32" s="68">
        <f t="shared" si="5"/>
        <v>22</v>
      </c>
      <c r="U32" s="97"/>
      <c r="V32" s="69"/>
      <c r="W32" s="70">
        <f>T32+U32+V32</f>
        <v>22</v>
      </c>
    </row>
    <row r="33" spans="1:23" ht="15.75" customHeight="1">
      <c r="A33" s="8">
        <v>30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13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-1.899999976158142</v>
      </c>
      <c r="G34" s="129">
        <v>48</v>
      </c>
      <c r="H34" s="168">
        <f t="shared" si="0"/>
        <v>1.6999999731779099</v>
      </c>
      <c r="I34" s="130">
        <v>-0.20000000298023224</v>
      </c>
      <c r="J34" s="21">
        <v>8</v>
      </c>
      <c r="K34" s="175">
        <v>3</v>
      </c>
      <c r="L34" s="128">
        <v>-16.020000457763672</v>
      </c>
      <c r="M34" s="129">
        <v>118</v>
      </c>
      <c r="N34" s="168">
        <f t="shared" si="1"/>
        <v>11.600000381469727</v>
      </c>
      <c r="O34" s="130">
        <v>-4.420000076293945</v>
      </c>
      <c r="P34" s="21">
        <v>6</v>
      </c>
      <c r="Q34" s="131">
        <f t="shared" si="2"/>
        <v>-17.920000433921814</v>
      </c>
      <c r="R34" s="170">
        <f t="shared" si="3"/>
        <v>166</v>
      </c>
      <c r="S34" s="132">
        <f t="shared" si="4"/>
        <v>-4.6200000792741776</v>
      </c>
      <c r="T34" s="68">
        <f t="shared" si="5"/>
        <v>14</v>
      </c>
      <c r="U34" s="97"/>
      <c r="V34" s="69"/>
      <c r="W34" s="70">
        <f>T34+U34+V34</f>
        <v>14</v>
      </c>
    </row>
    <row r="35" spans="1:23" ht="15.75" customHeight="1">
      <c r="A35" s="8">
        <v>31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/>
      <c r="F35" s="128"/>
      <c r="G35" s="129"/>
      <c r="H35" s="168">
        <f t="shared" si="0"/>
        <v>0</v>
      </c>
      <c r="I35" s="130"/>
      <c r="J35" s="21"/>
      <c r="K35" s="175"/>
      <c r="L35" s="128"/>
      <c r="M35" s="129"/>
      <c r="N35" s="168">
        <f t="shared" si="1"/>
        <v>0</v>
      </c>
      <c r="O35" s="130"/>
      <c r="P35" s="21"/>
      <c r="Q35" s="131">
        <f t="shared" si="2"/>
        <v>0</v>
      </c>
      <c r="R35" s="170">
        <f t="shared" si="3"/>
        <v>0</v>
      </c>
      <c r="S35" s="132">
        <f t="shared" si="4"/>
        <v>0</v>
      </c>
      <c r="T35" s="68">
        <f t="shared" si="5"/>
        <v>0</v>
      </c>
      <c r="U35" s="97"/>
      <c r="V35" s="69"/>
      <c r="W35" s="191" t="s">
        <v>128</v>
      </c>
    </row>
    <row r="36" spans="1:23" ht="15.75" customHeight="1">
      <c r="A36" s="8">
        <v>12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3.3399999141693115</v>
      </c>
      <c r="G36" s="129">
        <v>40</v>
      </c>
      <c r="H36" s="168">
        <f t="shared" si="0"/>
        <v>0.10000014305114746</v>
      </c>
      <c r="I36" s="130">
        <v>3.440000057220459</v>
      </c>
      <c r="J36" s="21">
        <v>10</v>
      </c>
      <c r="K36" s="175">
        <v>2</v>
      </c>
      <c r="L36" s="128">
        <v>-4.78000020980835</v>
      </c>
      <c r="M36" s="129">
        <v>50</v>
      </c>
      <c r="N36" s="168">
        <f t="shared" si="1"/>
        <v>-1.6999998092651367</v>
      </c>
      <c r="O36" s="130">
        <v>-6.480000019073486</v>
      </c>
      <c r="P36" s="21">
        <v>4</v>
      </c>
      <c r="Q36" s="131">
        <f t="shared" si="2"/>
        <v>-1.440000295639038</v>
      </c>
      <c r="R36" s="170">
        <f t="shared" si="3"/>
        <v>90</v>
      </c>
      <c r="S36" s="132">
        <f t="shared" si="4"/>
        <v>-3.0399999618530273</v>
      </c>
      <c r="T36" s="68">
        <f t="shared" si="5"/>
        <v>14</v>
      </c>
      <c r="U36" s="97"/>
      <c r="V36" s="69"/>
      <c r="W36" s="70">
        <f>T36+U36+V36</f>
        <v>14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16</v>
      </c>
      <c r="F41" s="124"/>
      <c r="G41" s="7"/>
      <c r="H41" s="7">
        <f>SUM(H6:H40)</f>
        <v>5.811452865600586E-07</v>
      </c>
      <c r="I41" s="7">
        <f>SUM(I6:I40)</f>
        <v>7.599592208862305E-07</v>
      </c>
      <c r="J41" s="7"/>
      <c r="K41" s="124"/>
      <c r="L41" s="124"/>
      <c r="M41" s="7"/>
      <c r="N41" s="7">
        <f>SUM(N6:N40)</f>
        <v>-3.5762786865234375E-07</v>
      </c>
      <c r="O41" s="7">
        <f>SUM(O6:O40)</f>
        <v>-1.7881393432617188E-07</v>
      </c>
      <c r="P41" s="7"/>
      <c r="Q41" s="7"/>
      <c r="R41" s="7"/>
      <c r="S41" s="7">
        <f>SUM(S6:S40)</f>
        <v>5.811452865600586E-07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6"/>
  <dimension ref="A1:AA57"/>
  <sheetViews>
    <sheetView showGridLines="0" zoomScale="90" zoomScaleNormal="90" zoomScalePageLayoutView="0" workbookViewId="0" topLeftCell="A1">
      <selection activeCell="M12" sqref="M1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27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40391</v>
      </c>
      <c r="D4" s="20"/>
      <c r="E4" s="190">
        <f>COUNTIF(E6:E21,"&gt;0")</f>
        <v>16</v>
      </c>
      <c r="F4" s="125">
        <f>SUM(F6:F21)</f>
        <v>1.7881393432617188E-07</v>
      </c>
      <c r="G4" s="197" t="s">
        <v>118</v>
      </c>
      <c r="H4" s="198"/>
      <c r="I4" s="198"/>
      <c r="J4" s="199"/>
      <c r="K4" s="190">
        <f>COUNTIF(K6:K21,"&gt;0")</f>
        <v>16</v>
      </c>
      <c r="L4" s="125">
        <f>SUM(L6:L21)</f>
        <v>1.7881393432617188E-07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HRÁČI!B21</f>
        <v>119</v>
      </c>
      <c r="C6" s="66" t="str">
        <f>HRÁČI!C21</f>
        <v>Češek</v>
      </c>
      <c r="D6" s="67" t="str">
        <f>HRÁČI!D21</f>
        <v>Ján</v>
      </c>
      <c r="E6" s="175">
        <v>2</v>
      </c>
      <c r="F6" s="128">
        <v>12.800000190734863</v>
      </c>
      <c r="G6" s="129">
        <v>100</v>
      </c>
      <c r="H6" s="168">
        <f aca="true" t="shared" si="0" ref="H6:H21">I6-F6</f>
        <v>8.09999942779541</v>
      </c>
      <c r="I6" s="130">
        <v>20.899999618530273</v>
      </c>
      <c r="J6" s="21">
        <v>16</v>
      </c>
      <c r="K6" s="175">
        <v>1</v>
      </c>
      <c r="L6" s="128">
        <v>16.600000381469727</v>
      </c>
      <c r="M6" s="129">
        <v>30</v>
      </c>
      <c r="N6" s="168">
        <f aca="true" t="shared" si="1" ref="N6:N21">O6-L6</f>
        <v>-1.4000005722045898</v>
      </c>
      <c r="O6" s="130">
        <v>15.199999809265137</v>
      </c>
      <c r="P6" s="21">
        <v>14</v>
      </c>
      <c r="Q6" s="131">
        <f aca="true" t="shared" si="2" ref="Q6:Q21">F6+L6</f>
        <v>29.40000057220459</v>
      </c>
      <c r="R6" s="170">
        <f aca="true" t="shared" si="3" ref="R6:R21">G6+M6</f>
        <v>130</v>
      </c>
      <c r="S6" s="132">
        <f aca="true" t="shared" si="4" ref="S6:S21">I6+O6</f>
        <v>36.09999942779541</v>
      </c>
      <c r="T6" s="68">
        <f aca="true" t="shared" si="5" ref="T6:T21">J6+P6</f>
        <v>30</v>
      </c>
      <c r="U6" s="97">
        <v>3</v>
      </c>
      <c r="V6" s="69">
        <v>1</v>
      </c>
      <c r="W6" s="169">
        <f aca="true" t="shared" si="6" ref="W6:W21">T6+U6+V6</f>
        <v>34</v>
      </c>
      <c r="AA6" s="19"/>
    </row>
    <row r="7" spans="1:23" ht="15.75" customHeight="1">
      <c r="A7" s="8">
        <v>2</v>
      </c>
      <c r="B7" s="71">
        <f>HRÁČI!B3</f>
        <v>101</v>
      </c>
      <c r="C7" s="72" t="str">
        <f>HRÁČI!C3</f>
        <v>Dobiaš</v>
      </c>
      <c r="D7" s="73" t="str">
        <f>HRÁČI!D3</f>
        <v>Martin</v>
      </c>
      <c r="E7" s="175">
        <v>3</v>
      </c>
      <c r="F7" s="128">
        <v>8.859999656677246</v>
      </c>
      <c r="G7" s="129">
        <v>102</v>
      </c>
      <c r="H7" s="168">
        <f t="shared" si="0"/>
        <v>6.100000381469727</v>
      </c>
      <c r="I7" s="130">
        <v>14.960000038146973</v>
      </c>
      <c r="J7" s="21">
        <v>15</v>
      </c>
      <c r="K7" s="175">
        <v>1</v>
      </c>
      <c r="L7" s="128">
        <v>2.6600000858306885</v>
      </c>
      <c r="M7" s="129">
        <v>44</v>
      </c>
      <c r="N7" s="168">
        <f t="shared" si="1"/>
        <v>1.3999998569488525</v>
      </c>
      <c r="O7" s="130">
        <v>4.059999942779541</v>
      </c>
      <c r="P7" s="21">
        <v>10</v>
      </c>
      <c r="Q7" s="131">
        <f t="shared" si="2"/>
        <v>11.519999742507935</v>
      </c>
      <c r="R7" s="170">
        <f t="shared" si="3"/>
        <v>146</v>
      </c>
      <c r="S7" s="132">
        <f t="shared" si="4"/>
        <v>19.019999980926514</v>
      </c>
      <c r="T7" s="68">
        <f t="shared" si="5"/>
        <v>25</v>
      </c>
      <c r="U7" s="97">
        <v>2</v>
      </c>
      <c r="V7" s="69">
        <v>2</v>
      </c>
      <c r="W7" s="70">
        <f t="shared" si="6"/>
        <v>29</v>
      </c>
    </row>
    <row r="8" spans="1:23" ht="15.75" customHeight="1">
      <c r="A8" s="8">
        <v>3</v>
      </c>
      <c r="B8" s="71">
        <f>HRÁČI!B10</f>
        <v>108</v>
      </c>
      <c r="C8" s="72" t="str">
        <f>HRÁČI!C10</f>
        <v>Vavríková</v>
      </c>
      <c r="D8" s="73" t="str">
        <f>HRÁČI!D10</f>
        <v>Lucia</v>
      </c>
      <c r="E8" s="175">
        <v>4</v>
      </c>
      <c r="F8" s="128">
        <v>3.119999885559082</v>
      </c>
      <c r="G8" s="129">
        <v>82</v>
      </c>
      <c r="H8" s="168">
        <f t="shared" si="0"/>
        <v>5.5</v>
      </c>
      <c r="I8" s="130">
        <v>8.619999885559082</v>
      </c>
      <c r="J8" s="21">
        <v>12</v>
      </c>
      <c r="K8" s="175">
        <v>2</v>
      </c>
      <c r="L8" s="128">
        <v>11.140000343322754</v>
      </c>
      <c r="M8" s="129">
        <v>30</v>
      </c>
      <c r="N8" s="168">
        <f t="shared" si="1"/>
        <v>-5.700000286102295</v>
      </c>
      <c r="O8" s="130">
        <v>5.440000057220459</v>
      </c>
      <c r="P8" s="21">
        <v>12</v>
      </c>
      <c r="Q8" s="131">
        <f t="shared" si="2"/>
        <v>14.260000228881836</v>
      </c>
      <c r="R8" s="170">
        <f t="shared" si="3"/>
        <v>112</v>
      </c>
      <c r="S8" s="132">
        <f t="shared" si="4"/>
        <v>14.059999942779541</v>
      </c>
      <c r="T8" s="68">
        <f t="shared" si="5"/>
        <v>24</v>
      </c>
      <c r="U8" s="97">
        <v>1</v>
      </c>
      <c r="V8" s="69"/>
      <c r="W8" s="70">
        <f t="shared" si="6"/>
        <v>25</v>
      </c>
    </row>
    <row r="9" spans="1:23" ht="15.75" customHeight="1">
      <c r="A9" s="8">
        <v>4</v>
      </c>
      <c r="B9" s="71">
        <f>HRÁČI!B22</f>
        <v>120</v>
      </c>
      <c r="C9" s="72" t="str">
        <f>HRÁČI!C22</f>
        <v>Urban</v>
      </c>
      <c r="D9" s="73" t="str">
        <f>HRÁČI!D22</f>
        <v>Daniel</v>
      </c>
      <c r="E9" s="175">
        <v>4</v>
      </c>
      <c r="F9" s="128">
        <v>0.8399999737739563</v>
      </c>
      <c r="G9" s="129">
        <v>40</v>
      </c>
      <c r="H9" s="168">
        <f t="shared" si="0"/>
        <v>-2.8999999165534973</v>
      </c>
      <c r="I9" s="130">
        <v>-2.059999942779541</v>
      </c>
      <c r="J9" s="21">
        <v>7</v>
      </c>
      <c r="K9" s="175">
        <v>3</v>
      </c>
      <c r="L9" s="128">
        <v>20.5</v>
      </c>
      <c r="M9" s="129">
        <v>112</v>
      </c>
      <c r="N9" s="168">
        <f t="shared" si="1"/>
        <v>10.399999618530273</v>
      </c>
      <c r="O9" s="130">
        <v>30.899999618530273</v>
      </c>
      <c r="P9" s="21">
        <v>16</v>
      </c>
      <c r="Q9" s="131">
        <f t="shared" si="2"/>
        <v>21.339999973773956</v>
      </c>
      <c r="R9" s="170">
        <f t="shared" si="3"/>
        <v>152</v>
      </c>
      <c r="S9" s="132">
        <f t="shared" si="4"/>
        <v>28.839999675750732</v>
      </c>
      <c r="T9" s="68">
        <f t="shared" si="5"/>
        <v>23</v>
      </c>
      <c r="U9" s="97"/>
      <c r="V9" s="69">
        <v>3</v>
      </c>
      <c r="W9" s="70">
        <f t="shared" si="6"/>
        <v>26</v>
      </c>
    </row>
    <row r="10" spans="1:23" ht="15.75" customHeight="1">
      <c r="A10" s="8">
        <v>5</v>
      </c>
      <c r="B10" s="71">
        <f>HRÁČI!B29</f>
        <v>127</v>
      </c>
      <c r="C10" s="72" t="str">
        <f>HRÁČI!C29</f>
        <v>Gavula</v>
      </c>
      <c r="D10" s="73" t="str">
        <f>HRÁČI!D29</f>
        <v>Gabriel</v>
      </c>
      <c r="E10" s="175">
        <v>1</v>
      </c>
      <c r="F10" s="128">
        <v>11.920000076293945</v>
      </c>
      <c r="G10" s="129">
        <v>0</v>
      </c>
      <c r="H10" s="168">
        <f t="shared" si="0"/>
        <v>-7.900000095367432</v>
      </c>
      <c r="I10" s="130">
        <v>4.019999980926514</v>
      </c>
      <c r="J10" s="21">
        <v>11</v>
      </c>
      <c r="K10" s="175">
        <v>2</v>
      </c>
      <c r="L10" s="128">
        <v>3.859999895095825</v>
      </c>
      <c r="M10" s="129">
        <v>64</v>
      </c>
      <c r="N10" s="168">
        <f t="shared" si="1"/>
        <v>1.1000001430511475</v>
      </c>
      <c r="O10" s="130">
        <v>4.960000038146973</v>
      </c>
      <c r="P10" s="21">
        <v>11</v>
      </c>
      <c r="Q10" s="131">
        <f t="shared" si="2"/>
        <v>15.77999997138977</v>
      </c>
      <c r="R10" s="170">
        <f t="shared" si="3"/>
        <v>64</v>
      </c>
      <c r="S10" s="132">
        <f t="shared" si="4"/>
        <v>8.980000019073486</v>
      </c>
      <c r="T10" s="68">
        <f t="shared" si="5"/>
        <v>22</v>
      </c>
      <c r="U10" s="97"/>
      <c r="V10" s="69"/>
      <c r="W10" s="70">
        <f t="shared" si="6"/>
        <v>22</v>
      </c>
    </row>
    <row r="11" spans="1:23" ht="15.75" customHeight="1">
      <c r="A11" s="8">
        <v>6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4</v>
      </c>
      <c r="F11" s="128">
        <v>3.0999999046325684</v>
      </c>
      <c r="G11" s="129">
        <v>96</v>
      </c>
      <c r="H11" s="168">
        <f t="shared" si="0"/>
        <v>8.299999713897705</v>
      </c>
      <c r="I11" s="130">
        <v>11.399999618530273</v>
      </c>
      <c r="J11" s="21">
        <v>13</v>
      </c>
      <c r="K11" s="175">
        <v>1</v>
      </c>
      <c r="L11" s="128">
        <v>-5.579999923706055</v>
      </c>
      <c r="M11" s="129">
        <v>64</v>
      </c>
      <c r="N11" s="168">
        <f t="shared" si="1"/>
        <v>5.399999916553497</v>
      </c>
      <c r="O11" s="130">
        <v>-0.18000000715255737</v>
      </c>
      <c r="P11" s="21">
        <v>8</v>
      </c>
      <c r="Q11" s="131">
        <f t="shared" si="2"/>
        <v>-2.4800000190734863</v>
      </c>
      <c r="R11" s="170">
        <f t="shared" si="3"/>
        <v>160</v>
      </c>
      <c r="S11" s="132">
        <f t="shared" si="4"/>
        <v>11.219999611377716</v>
      </c>
      <c r="T11" s="68">
        <f t="shared" si="5"/>
        <v>21</v>
      </c>
      <c r="U11" s="97"/>
      <c r="V11" s="69"/>
      <c r="W11" s="70">
        <f t="shared" si="6"/>
        <v>21</v>
      </c>
    </row>
    <row r="12" spans="1:23" ht="15.75" customHeight="1">
      <c r="A12" s="8">
        <v>7</v>
      </c>
      <c r="B12" s="71">
        <f>HRÁČI!B4</f>
        <v>102</v>
      </c>
      <c r="C12" s="72" t="str">
        <f>HRÁČI!C4</f>
        <v>Leskovský  </v>
      </c>
      <c r="D12" s="73" t="str">
        <f>HRÁČI!D4</f>
        <v>Roman</v>
      </c>
      <c r="E12" s="175">
        <v>3</v>
      </c>
      <c r="F12" s="128">
        <v>12.300000190734863</v>
      </c>
      <c r="G12" s="129">
        <v>70</v>
      </c>
      <c r="H12" s="168">
        <f t="shared" si="0"/>
        <v>-0.3000001907348633</v>
      </c>
      <c r="I12" s="130">
        <v>12</v>
      </c>
      <c r="J12" s="21">
        <v>14</v>
      </c>
      <c r="K12" s="175">
        <v>1</v>
      </c>
      <c r="L12" s="128">
        <v>-13.680000305175781</v>
      </c>
      <c r="M12" s="129">
        <v>10</v>
      </c>
      <c r="N12" s="168">
        <f t="shared" si="1"/>
        <v>-5.399999618530273</v>
      </c>
      <c r="O12" s="130">
        <v>-19.079999923706055</v>
      </c>
      <c r="P12" s="21">
        <v>3</v>
      </c>
      <c r="Q12" s="131">
        <f t="shared" si="2"/>
        <v>-1.380000114440918</v>
      </c>
      <c r="R12" s="170">
        <f t="shared" si="3"/>
        <v>80</v>
      </c>
      <c r="S12" s="132">
        <f t="shared" si="4"/>
        <v>-7.079999923706055</v>
      </c>
      <c r="T12" s="68">
        <f t="shared" si="5"/>
        <v>17</v>
      </c>
      <c r="U12" s="97"/>
      <c r="V12" s="69"/>
      <c r="W12" s="70">
        <f t="shared" si="6"/>
        <v>17</v>
      </c>
    </row>
    <row r="13" spans="1:23" ht="15.75" customHeight="1">
      <c r="A13" s="8">
        <v>8</v>
      </c>
      <c r="B13" s="71">
        <f>HRÁČI!B24</f>
        <v>122</v>
      </c>
      <c r="C13" s="72" t="str">
        <f>HRÁČI!C24</f>
        <v>Šereš</v>
      </c>
      <c r="D13" s="73" t="str">
        <f>HRÁČI!D24</f>
        <v>Karol</v>
      </c>
      <c r="E13" s="175">
        <v>2</v>
      </c>
      <c r="F13" s="128">
        <v>-3.619999885559082</v>
      </c>
      <c r="G13" s="129">
        <v>90</v>
      </c>
      <c r="H13" s="168">
        <f t="shared" si="0"/>
        <v>6.099999904632568</v>
      </c>
      <c r="I13" s="130">
        <v>2.4800000190734863</v>
      </c>
      <c r="J13" s="21">
        <v>9</v>
      </c>
      <c r="K13" s="175">
        <v>2</v>
      </c>
      <c r="L13" s="128">
        <v>-10.220000267028809</v>
      </c>
      <c r="M13" s="129">
        <v>90</v>
      </c>
      <c r="N13" s="168">
        <f t="shared" si="1"/>
        <v>6.300000190734863</v>
      </c>
      <c r="O13" s="130">
        <v>-3.9200000762939453</v>
      </c>
      <c r="P13" s="21">
        <v>7</v>
      </c>
      <c r="Q13" s="131">
        <f t="shared" si="2"/>
        <v>-13.84000015258789</v>
      </c>
      <c r="R13" s="170">
        <f t="shared" si="3"/>
        <v>180</v>
      </c>
      <c r="S13" s="132">
        <f t="shared" si="4"/>
        <v>-1.440000057220459</v>
      </c>
      <c r="T13" s="68">
        <f t="shared" si="5"/>
        <v>16</v>
      </c>
      <c r="U13" s="97"/>
      <c r="V13" s="69"/>
      <c r="W13" s="70">
        <f t="shared" si="6"/>
        <v>16</v>
      </c>
    </row>
    <row r="14" spans="1:23" ht="15.75" customHeight="1">
      <c r="A14" s="8">
        <v>9</v>
      </c>
      <c r="B14" s="71">
        <f>HRÁČI!B28</f>
        <v>126</v>
      </c>
      <c r="C14" s="72" t="str">
        <f>HRÁČI!C28</f>
        <v>Dohnány</v>
      </c>
      <c r="D14" s="73" t="str">
        <f>HRÁČI!D28</f>
        <v>Roman</v>
      </c>
      <c r="E14" s="175">
        <v>4</v>
      </c>
      <c r="F14" s="128">
        <v>-7.059999942779541</v>
      </c>
      <c r="G14" s="129">
        <v>0</v>
      </c>
      <c r="H14" s="168">
        <f t="shared" si="0"/>
        <v>-10.899999141693115</v>
      </c>
      <c r="I14" s="130">
        <v>-17.959999084472656</v>
      </c>
      <c r="J14" s="21">
        <v>1</v>
      </c>
      <c r="K14" s="175">
        <v>4</v>
      </c>
      <c r="L14" s="128">
        <v>15.079999923706055</v>
      </c>
      <c r="M14" s="129">
        <v>86</v>
      </c>
      <c r="N14" s="168">
        <f t="shared" si="1"/>
        <v>0.6999998092651367</v>
      </c>
      <c r="O14" s="130">
        <v>15.779999732971191</v>
      </c>
      <c r="P14" s="21">
        <v>15</v>
      </c>
      <c r="Q14" s="131">
        <f t="shared" si="2"/>
        <v>8.019999980926514</v>
      </c>
      <c r="R14" s="170">
        <f t="shared" si="3"/>
        <v>86</v>
      </c>
      <c r="S14" s="132">
        <f t="shared" si="4"/>
        <v>-2.179999351501465</v>
      </c>
      <c r="T14" s="68">
        <f t="shared" si="5"/>
        <v>16</v>
      </c>
      <c r="U14" s="97"/>
      <c r="V14" s="69"/>
      <c r="W14" s="70">
        <f t="shared" si="6"/>
        <v>16</v>
      </c>
    </row>
    <row r="15" spans="1:23" ht="15.75" customHeight="1">
      <c r="A15" s="8">
        <v>10</v>
      </c>
      <c r="B15" s="71">
        <f>HRÁČI!B6</f>
        <v>104</v>
      </c>
      <c r="C15" s="72" t="str">
        <f>HRÁČI!C6</f>
        <v>Vavrík  </v>
      </c>
      <c r="D15" s="73" t="str">
        <f>HRÁČI!D6</f>
        <v>Roman</v>
      </c>
      <c r="E15" s="175">
        <v>2</v>
      </c>
      <c r="F15" s="128">
        <v>6.159999847412109</v>
      </c>
      <c r="G15" s="129">
        <v>0</v>
      </c>
      <c r="H15" s="168">
        <f t="shared" si="0"/>
        <v>-11.899999618530273</v>
      </c>
      <c r="I15" s="130">
        <v>-5.739999771118164</v>
      </c>
      <c r="J15" s="21">
        <v>6</v>
      </c>
      <c r="K15" s="175">
        <v>3</v>
      </c>
      <c r="L15" s="128">
        <v>13.520000457763672</v>
      </c>
      <c r="M15" s="129">
        <v>0</v>
      </c>
      <c r="N15" s="168">
        <f t="shared" si="1"/>
        <v>-12.000000476837158</v>
      </c>
      <c r="O15" s="130">
        <v>1.5199999809265137</v>
      </c>
      <c r="P15" s="21">
        <v>9</v>
      </c>
      <c r="Q15" s="131">
        <f t="shared" si="2"/>
        <v>19.68000030517578</v>
      </c>
      <c r="R15" s="170">
        <f t="shared" si="3"/>
        <v>0</v>
      </c>
      <c r="S15" s="132">
        <f t="shared" si="4"/>
        <v>-4.21999979019165</v>
      </c>
      <c r="T15" s="68">
        <f t="shared" si="5"/>
        <v>15</v>
      </c>
      <c r="U15" s="97"/>
      <c r="V15" s="69"/>
      <c r="W15" s="70">
        <f t="shared" si="6"/>
        <v>15</v>
      </c>
    </row>
    <row r="16" spans="1:23" ht="15.75" customHeight="1">
      <c r="A16" s="8">
        <v>11</v>
      </c>
      <c r="B16" s="71">
        <f>HRÁČI!B18</f>
        <v>116</v>
      </c>
      <c r="C16" s="72" t="str">
        <f>HRÁČI!C18</f>
        <v>Učník</v>
      </c>
      <c r="D16" s="73" t="str">
        <f>HRÁČI!D18</f>
        <v>Stanislav</v>
      </c>
      <c r="E16" s="175">
        <v>2</v>
      </c>
      <c r="F16" s="128">
        <v>-15.34000015258789</v>
      </c>
      <c r="G16" s="129">
        <v>48</v>
      </c>
      <c r="H16" s="168">
        <f t="shared" si="0"/>
        <v>-2.299999237060547</v>
      </c>
      <c r="I16" s="130">
        <v>-17.639999389648438</v>
      </c>
      <c r="J16" s="21">
        <v>2</v>
      </c>
      <c r="K16" s="175">
        <v>4</v>
      </c>
      <c r="L16" s="128">
        <v>0.9599999785423279</v>
      </c>
      <c r="M16" s="129">
        <v>128</v>
      </c>
      <c r="N16" s="168">
        <f t="shared" si="1"/>
        <v>9.100000441074371</v>
      </c>
      <c r="O16" s="130">
        <v>10.0600004196167</v>
      </c>
      <c r="P16" s="21">
        <v>13</v>
      </c>
      <c r="Q16" s="131">
        <f t="shared" si="2"/>
        <v>-14.380000174045563</v>
      </c>
      <c r="R16" s="170">
        <f t="shared" si="3"/>
        <v>176</v>
      </c>
      <c r="S16" s="132">
        <f t="shared" si="4"/>
        <v>-7.579998970031738</v>
      </c>
      <c r="T16" s="68">
        <f t="shared" si="5"/>
        <v>15</v>
      </c>
      <c r="U16" s="97"/>
      <c r="V16" s="69"/>
      <c r="W16" s="70">
        <f t="shared" si="6"/>
        <v>15</v>
      </c>
    </row>
    <row r="17" spans="1:23" ht="15.75" customHeight="1">
      <c r="A17" s="8">
        <v>12</v>
      </c>
      <c r="B17" s="71">
        <f>HRÁČI!B33</f>
        <v>131</v>
      </c>
      <c r="C17" s="72" t="str">
        <f>HRÁČI!C33</f>
        <v>Gregor</v>
      </c>
      <c r="D17" s="73" t="str">
        <f>HRÁČI!D33</f>
        <v>Vladimír</v>
      </c>
      <c r="E17" s="175">
        <v>1</v>
      </c>
      <c r="F17" s="128">
        <v>3.3399999141693115</v>
      </c>
      <c r="G17" s="129">
        <v>40</v>
      </c>
      <c r="H17" s="168">
        <f t="shared" si="0"/>
        <v>0.10000014305114746</v>
      </c>
      <c r="I17" s="130">
        <v>3.440000057220459</v>
      </c>
      <c r="J17" s="21">
        <v>10</v>
      </c>
      <c r="K17" s="175">
        <v>2</v>
      </c>
      <c r="L17" s="128">
        <v>-4.78000020980835</v>
      </c>
      <c r="M17" s="129">
        <v>50</v>
      </c>
      <c r="N17" s="168">
        <f t="shared" si="1"/>
        <v>-1.6999998092651367</v>
      </c>
      <c r="O17" s="130">
        <v>-6.480000019073486</v>
      </c>
      <c r="P17" s="21">
        <v>4</v>
      </c>
      <c r="Q17" s="131">
        <f t="shared" si="2"/>
        <v>-1.440000295639038</v>
      </c>
      <c r="R17" s="170">
        <f t="shared" si="3"/>
        <v>90</v>
      </c>
      <c r="S17" s="132">
        <f t="shared" si="4"/>
        <v>-3.0399999618530273</v>
      </c>
      <c r="T17" s="68">
        <f t="shared" si="5"/>
        <v>14</v>
      </c>
      <c r="U17" s="97"/>
      <c r="V17" s="69"/>
      <c r="W17" s="70">
        <f t="shared" si="6"/>
        <v>14</v>
      </c>
    </row>
    <row r="18" spans="1:23" ht="15.75" customHeight="1">
      <c r="A18" s="8">
        <v>13</v>
      </c>
      <c r="B18" s="71">
        <f>HRÁČI!B31</f>
        <v>129</v>
      </c>
      <c r="C18" s="72" t="str">
        <f>HRÁČI!C31</f>
        <v>Serbin</v>
      </c>
      <c r="D18" s="73" t="str">
        <f>HRÁČI!D31</f>
        <v>Rastislav</v>
      </c>
      <c r="E18" s="175">
        <v>1</v>
      </c>
      <c r="F18" s="128">
        <v>-1.899999976158142</v>
      </c>
      <c r="G18" s="129">
        <v>48</v>
      </c>
      <c r="H18" s="168">
        <f t="shared" si="0"/>
        <v>1.6999999731779099</v>
      </c>
      <c r="I18" s="130">
        <v>-0.20000000298023224</v>
      </c>
      <c r="J18" s="21">
        <v>8</v>
      </c>
      <c r="K18" s="175">
        <v>3</v>
      </c>
      <c r="L18" s="128">
        <v>-16.020000457763672</v>
      </c>
      <c r="M18" s="129">
        <v>118</v>
      </c>
      <c r="N18" s="168">
        <f t="shared" si="1"/>
        <v>11.600000381469727</v>
      </c>
      <c r="O18" s="130">
        <v>-4.420000076293945</v>
      </c>
      <c r="P18" s="21">
        <v>6</v>
      </c>
      <c r="Q18" s="131">
        <f t="shared" si="2"/>
        <v>-17.920000433921814</v>
      </c>
      <c r="R18" s="170">
        <f t="shared" si="3"/>
        <v>166</v>
      </c>
      <c r="S18" s="132">
        <f t="shared" si="4"/>
        <v>-4.6200000792741776</v>
      </c>
      <c r="T18" s="68">
        <f t="shared" si="5"/>
        <v>14</v>
      </c>
      <c r="U18" s="97"/>
      <c r="V18" s="69"/>
      <c r="W18" s="70">
        <f t="shared" si="6"/>
        <v>14</v>
      </c>
    </row>
    <row r="19" spans="1:23" ht="15.75" customHeight="1">
      <c r="A19" s="8">
        <v>14</v>
      </c>
      <c r="B19" s="71">
        <f>HRÁČI!B26</f>
        <v>124</v>
      </c>
      <c r="C19" s="72" t="str">
        <f>HRÁČI!C26</f>
        <v>Biely</v>
      </c>
      <c r="D19" s="73" t="str">
        <f>HRÁČI!D26</f>
        <v>Peter</v>
      </c>
      <c r="E19" s="175">
        <v>3</v>
      </c>
      <c r="F19" s="128">
        <v>-12.079999923706055</v>
      </c>
      <c r="G19" s="129">
        <v>80</v>
      </c>
      <c r="H19" s="168">
        <f t="shared" si="0"/>
        <v>1.6999998092651367</v>
      </c>
      <c r="I19" s="130">
        <v>-10.380000114440918</v>
      </c>
      <c r="J19" s="21">
        <v>4</v>
      </c>
      <c r="K19" s="175">
        <v>4</v>
      </c>
      <c r="L19" s="128">
        <v>-3.680000066757202</v>
      </c>
      <c r="M19" s="129">
        <v>72</v>
      </c>
      <c r="N19" s="168">
        <f t="shared" si="1"/>
        <v>-2.1000001430511475</v>
      </c>
      <c r="O19" s="130">
        <v>-5.78000020980835</v>
      </c>
      <c r="P19" s="21">
        <v>5</v>
      </c>
      <c r="Q19" s="131">
        <f t="shared" si="2"/>
        <v>-15.759999990463257</v>
      </c>
      <c r="R19" s="170">
        <f t="shared" si="3"/>
        <v>152</v>
      </c>
      <c r="S19" s="132">
        <f t="shared" si="4"/>
        <v>-16.160000324249268</v>
      </c>
      <c r="T19" s="68">
        <f t="shared" si="5"/>
        <v>9</v>
      </c>
      <c r="U19" s="97"/>
      <c r="V19" s="69"/>
      <c r="W19" s="70">
        <f t="shared" si="6"/>
        <v>9</v>
      </c>
    </row>
    <row r="20" spans="1:23" ht="15.75" customHeight="1">
      <c r="A20" s="8">
        <v>15</v>
      </c>
      <c r="B20" s="71">
        <f>HRÁČI!B9</f>
        <v>107</v>
      </c>
      <c r="C20" s="72" t="str">
        <f>HRÁČI!C9</f>
        <v>Hegyi </v>
      </c>
      <c r="D20" s="73" t="str">
        <f>HRÁČI!D9</f>
        <v>Juraj</v>
      </c>
      <c r="E20" s="175">
        <v>1</v>
      </c>
      <c r="F20" s="128">
        <v>-13.359999656677246</v>
      </c>
      <c r="G20" s="129">
        <v>70</v>
      </c>
      <c r="H20" s="168">
        <f t="shared" si="0"/>
        <v>6.09999942779541</v>
      </c>
      <c r="I20" s="130">
        <v>-7.260000228881836</v>
      </c>
      <c r="J20" s="21">
        <v>5</v>
      </c>
      <c r="K20" s="175">
        <v>3</v>
      </c>
      <c r="L20" s="128">
        <v>-18</v>
      </c>
      <c r="M20" s="129">
        <v>10</v>
      </c>
      <c r="N20" s="168">
        <f t="shared" si="1"/>
        <v>-10</v>
      </c>
      <c r="O20" s="130">
        <v>-28</v>
      </c>
      <c r="P20" s="21">
        <v>1</v>
      </c>
      <c r="Q20" s="131">
        <f t="shared" si="2"/>
        <v>-31.359999656677246</v>
      </c>
      <c r="R20" s="170">
        <f t="shared" si="3"/>
        <v>80</v>
      </c>
      <c r="S20" s="132">
        <f t="shared" si="4"/>
        <v>-35.260000228881836</v>
      </c>
      <c r="T20" s="68">
        <f t="shared" si="5"/>
        <v>6</v>
      </c>
      <c r="U20" s="97"/>
      <c r="V20" s="69"/>
      <c r="W20" s="70">
        <f t="shared" si="6"/>
        <v>6</v>
      </c>
    </row>
    <row r="21" spans="1:23" ht="15.75" customHeight="1">
      <c r="A21" s="8">
        <v>16</v>
      </c>
      <c r="B21" s="71">
        <f>HRÁČI!B5</f>
        <v>103</v>
      </c>
      <c r="C21" s="72" t="str">
        <f>HRÁČI!C5</f>
        <v>Kazimír </v>
      </c>
      <c r="D21" s="73" t="str">
        <f>HRÁČI!D5</f>
        <v>Jozef</v>
      </c>
      <c r="E21" s="175">
        <v>3</v>
      </c>
      <c r="F21" s="128">
        <v>-9.079999923706055</v>
      </c>
      <c r="G21" s="129">
        <v>34</v>
      </c>
      <c r="H21" s="168">
        <f t="shared" si="0"/>
        <v>-7.5</v>
      </c>
      <c r="I21" s="130">
        <v>-16.579999923706055</v>
      </c>
      <c r="J21" s="21">
        <v>3</v>
      </c>
      <c r="K21" s="175">
        <v>4</v>
      </c>
      <c r="L21" s="128">
        <v>-12.359999656677246</v>
      </c>
      <c r="M21" s="129">
        <v>44</v>
      </c>
      <c r="N21" s="168">
        <f t="shared" si="1"/>
        <v>-7.699999809265137</v>
      </c>
      <c r="O21" s="130">
        <v>-20.059999465942383</v>
      </c>
      <c r="P21" s="21">
        <v>2</v>
      </c>
      <c r="Q21" s="131">
        <f t="shared" si="2"/>
        <v>-21.4399995803833</v>
      </c>
      <c r="R21" s="170">
        <f t="shared" si="3"/>
        <v>78</v>
      </c>
      <c r="S21" s="132">
        <f t="shared" si="4"/>
        <v>-36.63999938964844</v>
      </c>
      <c r="T21" s="68">
        <f t="shared" si="5"/>
        <v>5</v>
      </c>
      <c r="U21" s="97"/>
      <c r="V21" s="69"/>
      <c r="W21" s="70">
        <f t="shared" si="6"/>
        <v>5</v>
      </c>
    </row>
    <row r="22" spans="1:23" ht="15.75" customHeight="1">
      <c r="A22" s="1"/>
      <c r="C22" s="186" t="s">
        <v>123</v>
      </c>
      <c r="E22" s="187">
        <f>COUNTIF(E6:E21,"&gt;0")</f>
        <v>16</v>
      </c>
      <c r="F22" s="124"/>
      <c r="G22" s="7"/>
      <c r="H22" s="7">
        <f>SUM(H6:H21)</f>
        <v>5.811452865600586E-07</v>
      </c>
      <c r="I22" s="7">
        <f>SUM(I6:I21)</f>
        <v>7.599592208862305E-07</v>
      </c>
      <c r="J22" s="7"/>
      <c r="K22" s="124"/>
      <c r="L22" s="124"/>
      <c r="M22" s="7"/>
      <c r="N22" s="7">
        <f>SUM(N6:N21)</f>
        <v>-3.5762786865234375E-07</v>
      </c>
      <c r="O22" s="7">
        <f>SUM(O6:O21)</f>
        <v>-1.7881393432617188E-07</v>
      </c>
      <c r="P22" s="7"/>
      <c r="Q22" s="7"/>
      <c r="R22" s="7"/>
      <c r="S22" s="7">
        <f>SUM(S6:S21)</f>
        <v>5.811452865600586E-07</v>
      </c>
      <c r="T22" s="7"/>
      <c r="U22" s="7"/>
      <c r="V22" s="7"/>
      <c r="W22" s="7"/>
    </row>
    <row r="23" spans="1:23" ht="15.75" customHeight="1">
      <c r="A23" s="201" t="s">
        <v>104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180"/>
      <c r="S23" s="181"/>
      <c r="T23" s="181"/>
      <c r="U23" s="181"/>
      <c r="V23" s="181"/>
      <c r="W23" s="181"/>
    </row>
    <row r="24" spans="1:23" ht="15.75" customHeight="1">
      <c r="A24" s="182" t="s">
        <v>20</v>
      </c>
      <c r="B24" s="203" t="s">
        <v>121</v>
      </c>
      <c r="C24" s="203"/>
      <c r="D24" s="204" t="s">
        <v>122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183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spans="1:23" ht="15.75" customHeight="1">
      <c r="A35" s="126"/>
      <c r="B35" s="206"/>
      <c r="C35" s="206"/>
      <c r="D35" s="207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123"/>
      <c r="S35" s="181"/>
      <c r="T35" s="181"/>
      <c r="U35" s="181"/>
      <c r="V35" s="181"/>
      <c r="W35" s="181"/>
    </row>
    <row r="36" spans="1:23" ht="15.75" customHeight="1">
      <c r="A36" s="127"/>
      <c r="B36" s="18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1"/>
      <c r="T36" s="181"/>
      <c r="U36" s="181"/>
      <c r="V36" s="181"/>
      <c r="W36" s="181"/>
    </row>
    <row r="37" spans="1:23" ht="15.75" customHeight="1">
      <c r="A37" s="126"/>
      <c r="B37" s="206"/>
      <c r="C37" s="206"/>
      <c r="D37" s="207"/>
      <c r="E37" s="208"/>
      <c r="F37" s="208"/>
      <c r="G37" s="208"/>
      <c r="H37" s="208"/>
      <c r="I37" s="208"/>
      <c r="J37" s="209"/>
      <c r="K37" s="209"/>
      <c r="L37" s="209"/>
      <c r="M37" s="209"/>
      <c r="N37" s="209"/>
      <c r="O37" s="209"/>
      <c r="P37" s="209"/>
      <c r="Q37" s="209"/>
      <c r="R37" s="123"/>
      <c r="S37" s="181"/>
      <c r="T37" s="181"/>
      <c r="U37" s="181"/>
      <c r="V37" s="181"/>
      <c r="W37" s="181"/>
    </row>
    <row r="38" spans="1:23" ht="15.75" customHeight="1">
      <c r="A38" s="127"/>
      <c r="B38" s="184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1"/>
      <c r="T38" s="181"/>
      <c r="U38" s="181"/>
      <c r="V38" s="181"/>
      <c r="W38" s="181"/>
    </row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B37:C37"/>
    <mergeCell ref="D37:Q37"/>
    <mergeCell ref="B31:C31"/>
    <mergeCell ref="D31:Q31"/>
    <mergeCell ref="B33:C33"/>
    <mergeCell ref="D33:Q33"/>
    <mergeCell ref="B35:C35"/>
    <mergeCell ref="D35:Q35"/>
    <mergeCell ref="B25:C25"/>
    <mergeCell ref="D25:Q25"/>
    <mergeCell ref="B27:C27"/>
    <mergeCell ref="D27:Q27"/>
    <mergeCell ref="B29:C29"/>
    <mergeCell ref="D29:Q29"/>
    <mergeCell ref="G4:J4"/>
    <mergeCell ref="M4:P4"/>
    <mergeCell ref="Q4:T4"/>
    <mergeCell ref="A23:Q23"/>
    <mergeCell ref="B24:C24"/>
    <mergeCell ref="D24:Q2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A1:AA57"/>
  <sheetViews>
    <sheetView showGridLines="0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28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40427</v>
      </c>
      <c r="D4" s="20"/>
      <c r="E4" s="190">
        <f>COUNTIF(E6:E40,"&gt;0")</f>
        <v>14</v>
      </c>
      <c r="F4" s="125">
        <f>SUM(F6:F40)</f>
        <v>-4.470348358154297E-08</v>
      </c>
      <c r="G4" s="197" t="s">
        <v>118</v>
      </c>
      <c r="H4" s="198"/>
      <c r="I4" s="198"/>
      <c r="J4" s="199"/>
      <c r="K4" s="190">
        <f>COUNTIF(K6:K40,"&gt;0")</f>
        <v>14</v>
      </c>
      <c r="L4" s="125">
        <f>SUM(L6:L40)</f>
        <v>-4.76837158203125E-07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4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1</v>
      </c>
      <c r="F6" s="128">
        <v>1.7799999713897705</v>
      </c>
      <c r="G6" s="129">
        <v>40</v>
      </c>
      <c r="H6" s="168">
        <f aca="true" t="shared" si="0" ref="H6:H40">I6-F6</f>
        <v>-0.8999999761581421</v>
      </c>
      <c r="I6" s="130">
        <v>0.8799999952316284</v>
      </c>
      <c r="J6" s="21">
        <v>9</v>
      </c>
      <c r="K6" s="175">
        <v>2</v>
      </c>
      <c r="L6" s="128">
        <v>4.820000171661377</v>
      </c>
      <c r="M6" s="129">
        <v>30</v>
      </c>
      <c r="N6" s="168">
        <f aca="true" t="shared" si="1" ref="N6:N40">O6-L6</f>
        <v>-0.40000009536743164</v>
      </c>
      <c r="O6" s="130">
        <v>4.420000076293945</v>
      </c>
      <c r="P6" s="21">
        <v>10</v>
      </c>
      <c r="Q6" s="131">
        <f aca="true" t="shared" si="2" ref="Q6:Q40">F6+L6</f>
        <v>6.6000001430511475</v>
      </c>
      <c r="R6" s="170">
        <f aca="true" t="shared" si="3" ref="R6:R40">G6+M6</f>
        <v>70</v>
      </c>
      <c r="S6" s="132">
        <f aca="true" t="shared" si="4" ref="S6:S40">I6+O6</f>
        <v>5.300000071525574</v>
      </c>
      <c r="T6" s="68">
        <f aca="true" t="shared" si="5" ref="T6:T40">J6+P6</f>
        <v>19</v>
      </c>
      <c r="U6" s="97"/>
      <c r="V6" s="69"/>
      <c r="W6" s="70">
        <f>T6+U6+V6</f>
        <v>19</v>
      </c>
      <c r="AA6" s="19"/>
    </row>
    <row r="7" spans="1:23" ht="15.75" customHeight="1">
      <c r="A7" s="8">
        <v>3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3</v>
      </c>
      <c r="F7" s="128">
        <v>6.739999771118164</v>
      </c>
      <c r="G7" s="129">
        <v>80</v>
      </c>
      <c r="H7" s="168">
        <f t="shared" si="0"/>
        <v>3.1999998092651367</v>
      </c>
      <c r="I7" s="130">
        <v>9.9399995803833</v>
      </c>
      <c r="J7" s="21">
        <v>12</v>
      </c>
      <c r="K7" s="175">
        <v>1</v>
      </c>
      <c r="L7" s="128">
        <v>-5.739999771118164</v>
      </c>
      <c r="M7" s="129">
        <v>100</v>
      </c>
      <c r="N7" s="168">
        <f t="shared" si="1"/>
        <v>9.59999966621399</v>
      </c>
      <c r="O7" s="130">
        <v>3.859999895095825</v>
      </c>
      <c r="P7" s="21">
        <v>8</v>
      </c>
      <c r="Q7" s="131">
        <f t="shared" si="2"/>
        <v>1</v>
      </c>
      <c r="R7" s="170">
        <f t="shared" si="3"/>
        <v>180</v>
      </c>
      <c r="S7" s="132">
        <f t="shared" si="4"/>
        <v>13.799999475479126</v>
      </c>
      <c r="T7" s="68">
        <f t="shared" si="5"/>
        <v>20</v>
      </c>
      <c r="U7" s="97">
        <v>1</v>
      </c>
      <c r="V7" s="69">
        <v>2</v>
      </c>
      <c r="W7" s="70">
        <f>T7+U7+V7</f>
        <v>23</v>
      </c>
    </row>
    <row r="8" spans="1:23" ht="15.75" customHeight="1">
      <c r="A8" s="8">
        <v>6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2</v>
      </c>
      <c r="F8" s="128">
        <v>0.14000000059604645</v>
      </c>
      <c r="G8" s="129">
        <v>10</v>
      </c>
      <c r="H8" s="168">
        <f t="shared" si="0"/>
        <v>-5.650000229477882</v>
      </c>
      <c r="I8" s="130">
        <v>-5.510000228881836</v>
      </c>
      <c r="J8" s="21">
        <v>6</v>
      </c>
      <c r="K8" s="175">
        <v>3</v>
      </c>
      <c r="L8" s="128">
        <v>8.5600004196167</v>
      </c>
      <c r="M8" s="129">
        <v>24</v>
      </c>
      <c r="N8" s="168">
        <f t="shared" si="1"/>
        <v>-0.8500003814697266</v>
      </c>
      <c r="O8" s="130">
        <v>7.710000038146973</v>
      </c>
      <c r="P8" s="21">
        <v>12</v>
      </c>
      <c r="Q8" s="131">
        <f t="shared" si="2"/>
        <v>8.700000420212746</v>
      </c>
      <c r="R8" s="170">
        <f t="shared" si="3"/>
        <v>34</v>
      </c>
      <c r="S8" s="132">
        <f t="shared" si="4"/>
        <v>2.1999998092651367</v>
      </c>
      <c r="T8" s="68">
        <f t="shared" si="5"/>
        <v>18</v>
      </c>
      <c r="U8" s="97"/>
      <c r="V8" s="69"/>
      <c r="W8" s="70">
        <f>T8+U8+V8</f>
        <v>18</v>
      </c>
    </row>
    <row r="9" spans="1:23" ht="15.75" customHeight="1">
      <c r="A9" s="8">
        <v>9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3</v>
      </c>
      <c r="F9" s="128">
        <v>-7.380000114440918</v>
      </c>
      <c r="G9" s="129">
        <v>36</v>
      </c>
      <c r="H9" s="168">
        <f t="shared" si="0"/>
        <v>-5.59999942779541</v>
      </c>
      <c r="I9" s="130">
        <v>-12.979999542236328</v>
      </c>
      <c r="J9" s="21">
        <v>3</v>
      </c>
      <c r="K9" s="175">
        <v>4</v>
      </c>
      <c r="L9" s="128">
        <v>8.579999923706055</v>
      </c>
      <c r="M9" s="129">
        <v>60</v>
      </c>
      <c r="N9" s="168">
        <f t="shared" si="1"/>
        <v>4.800000190734863</v>
      </c>
      <c r="O9" s="130">
        <v>13.380000114440918</v>
      </c>
      <c r="P9" s="21">
        <v>13</v>
      </c>
      <c r="Q9" s="131">
        <f t="shared" si="2"/>
        <v>1.1999998092651367</v>
      </c>
      <c r="R9" s="170">
        <f t="shared" si="3"/>
        <v>96</v>
      </c>
      <c r="S9" s="132">
        <f t="shared" si="4"/>
        <v>0.40000057220458984</v>
      </c>
      <c r="T9" s="68">
        <f t="shared" si="5"/>
        <v>16</v>
      </c>
      <c r="U9" s="97"/>
      <c r="V9" s="69"/>
      <c r="W9" s="70">
        <f>T9+U9+V9</f>
        <v>16</v>
      </c>
    </row>
    <row r="10" spans="1:23" ht="15.75" customHeight="1">
      <c r="A10" s="8">
        <v>15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11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2</v>
      </c>
      <c r="F11" s="128">
        <v>-4.239999771118164</v>
      </c>
      <c r="G11" s="129">
        <v>133</v>
      </c>
      <c r="H11" s="168">
        <f t="shared" si="0"/>
        <v>12.800000190734863</v>
      </c>
      <c r="I11" s="130">
        <v>8.5600004196167</v>
      </c>
      <c r="J11" s="21">
        <v>10</v>
      </c>
      <c r="K11" s="175">
        <v>2</v>
      </c>
      <c r="L11" s="128">
        <v>-29.700000762939453</v>
      </c>
      <c r="M11" s="129">
        <v>42</v>
      </c>
      <c r="N11" s="168">
        <f t="shared" si="1"/>
        <v>2</v>
      </c>
      <c r="O11" s="130">
        <v>-27.700000762939453</v>
      </c>
      <c r="P11" s="21">
        <v>1</v>
      </c>
      <c r="Q11" s="131">
        <f t="shared" si="2"/>
        <v>-33.94000053405762</v>
      </c>
      <c r="R11" s="170">
        <f t="shared" si="3"/>
        <v>175</v>
      </c>
      <c r="S11" s="132">
        <f t="shared" si="4"/>
        <v>-19.140000343322754</v>
      </c>
      <c r="T11" s="68">
        <f t="shared" si="5"/>
        <v>11</v>
      </c>
      <c r="U11" s="97"/>
      <c r="V11" s="69"/>
      <c r="W11" s="70">
        <f>T11+U11+V11</f>
        <v>11</v>
      </c>
    </row>
    <row r="12" spans="1:23" ht="15.75" customHeight="1">
      <c r="A12" s="8">
        <v>16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/>
      <c r="F12" s="128"/>
      <c r="G12" s="129"/>
      <c r="H12" s="168">
        <f t="shared" si="0"/>
        <v>0</v>
      </c>
      <c r="I12" s="130"/>
      <c r="J12" s="21"/>
      <c r="K12" s="175"/>
      <c r="L12" s="128"/>
      <c r="M12" s="129"/>
      <c r="N12" s="168">
        <f t="shared" si="1"/>
        <v>0</v>
      </c>
      <c r="O12" s="130"/>
      <c r="P12" s="21"/>
      <c r="Q12" s="131">
        <f t="shared" si="2"/>
        <v>0</v>
      </c>
      <c r="R12" s="170">
        <f t="shared" si="3"/>
        <v>0</v>
      </c>
      <c r="S12" s="132">
        <f t="shared" si="4"/>
        <v>0</v>
      </c>
      <c r="T12" s="68">
        <f t="shared" si="5"/>
        <v>0</v>
      </c>
      <c r="U12" s="97"/>
      <c r="V12" s="69"/>
      <c r="W12" s="191" t="s">
        <v>128</v>
      </c>
    </row>
    <row r="13" spans="1:23" ht="15.75" customHeight="1">
      <c r="A13" s="8">
        <v>7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1</v>
      </c>
      <c r="F13" s="128">
        <v>12.020000457763672</v>
      </c>
      <c r="G13" s="129">
        <v>48</v>
      </c>
      <c r="H13" s="168">
        <f t="shared" si="0"/>
        <v>0.6999998092651367</v>
      </c>
      <c r="I13" s="130">
        <v>12.720000267028809</v>
      </c>
      <c r="J13" s="21">
        <v>13</v>
      </c>
      <c r="K13" s="175">
        <v>1</v>
      </c>
      <c r="L13" s="128">
        <v>3.5399999618530273</v>
      </c>
      <c r="M13" s="129">
        <v>5</v>
      </c>
      <c r="N13" s="168">
        <f t="shared" si="1"/>
        <v>-9.400000095367432</v>
      </c>
      <c r="O13" s="130">
        <v>-5.860000133514404</v>
      </c>
      <c r="P13" s="21">
        <v>4</v>
      </c>
      <c r="Q13" s="131">
        <f t="shared" si="2"/>
        <v>15.5600004196167</v>
      </c>
      <c r="R13" s="170">
        <f t="shared" si="3"/>
        <v>53</v>
      </c>
      <c r="S13" s="132">
        <f t="shared" si="4"/>
        <v>6.860000133514404</v>
      </c>
      <c r="T13" s="68">
        <f t="shared" si="5"/>
        <v>17</v>
      </c>
      <c r="U13" s="97"/>
      <c r="V13" s="69"/>
      <c r="W13" s="70">
        <f>T13+U13+V13</f>
        <v>17</v>
      </c>
    </row>
    <row r="14" spans="1:23" ht="15.75" customHeight="1">
      <c r="A14" s="8">
        <v>17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18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19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20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21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22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23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10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3</v>
      </c>
      <c r="F21" s="128">
        <v>-1.8600000143051147</v>
      </c>
      <c r="G21" s="129">
        <v>42</v>
      </c>
      <c r="H21" s="168">
        <f t="shared" si="0"/>
        <v>-4.400000214576721</v>
      </c>
      <c r="I21" s="130">
        <v>-6.260000228881836</v>
      </c>
      <c r="J21" s="21">
        <v>5</v>
      </c>
      <c r="K21" s="175">
        <v>3</v>
      </c>
      <c r="L21" s="128">
        <v>5.199999809265137</v>
      </c>
      <c r="M21" s="129">
        <v>31</v>
      </c>
      <c r="N21" s="168">
        <f t="shared" si="1"/>
        <v>0.20000028610229492</v>
      </c>
      <c r="O21" s="130">
        <v>5.400000095367432</v>
      </c>
      <c r="P21" s="21">
        <v>11</v>
      </c>
      <c r="Q21" s="131">
        <f t="shared" si="2"/>
        <v>3.339999794960022</v>
      </c>
      <c r="R21" s="170">
        <f t="shared" si="3"/>
        <v>73</v>
      </c>
      <c r="S21" s="132">
        <f t="shared" si="4"/>
        <v>-0.8600001335144043</v>
      </c>
      <c r="T21" s="68">
        <f t="shared" si="5"/>
        <v>16</v>
      </c>
      <c r="U21" s="97"/>
      <c r="V21" s="69"/>
      <c r="W21" s="70">
        <f>T21+U21+V21</f>
        <v>16</v>
      </c>
    </row>
    <row r="22" spans="1:23" ht="15.75" customHeight="1">
      <c r="A22" s="8">
        <v>24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25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1</v>
      </c>
      <c r="F24" s="128">
        <v>0.9599999785423279</v>
      </c>
      <c r="G24" s="129">
        <v>40</v>
      </c>
      <c r="H24" s="168">
        <f t="shared" si="0"/>
        <v>-0.8999999798834324</v>
      </c>
      <c r="I24" s="130">
        <v>0.05999999865889549</v>
      </c>
      <c r="J24" s="21">
        <v>8</v>
      </c>
      <c r="K24" s="175">
        <v>2</v>
      </c>
      <c r="L24" s="128">
        <v>14.5600004196167</v>
      </c>
      <c r="M24" s="129">
        <v>56</v>
      </c>
      <c r="N24" s="168">
        <f t="shared" si="1"/>
        <v>4.800000190734863</v>
      </c>
      <c r="O24" s="130">
        <v>19.360000610351562</v>
      </c>
      <c r="P24" s="21">
        <v>14</v>
      </c>
      <c r="Q24" s="131">
        <f t="shared" si="2"/>
        <v>15.520000398159027</v>
      </c>
      <c r="R24" s="170">
        <f t="shared" si="3"/>
        <v>96</v>
      </c>
      <c r="S24" s="132">
        <f t="shared" si="4"/>
        <v>19.420000609010458</v>
      </c>
      <c r="T24" s="68">
        <f t="shared" si="5"/>
        <v>22</v>
      </c>
      <c r="U24" s="97">
        <v>3</v>
      </c>
      <c r="V24" s="69">
        <v>1</v>
      </c>
      <c r="W24" s="169">
        <f>T24+U24+V24</f>
        <v>26</v>
      </c>
    </row>
    <row r="25" spans="1:23" ht="15.75" customHeight="1">
      <c r="A25" s="8">
        <v>2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4</v>
      </c>
      <c r="F25" s="128">
        <v>20.65999984741211</v>
      </c>
      <c r="G25" s="129">
        <v>190</v>
      </c>
      <c r="H25" s="168">
        <f t="shared" si="0"/>
        <v>14.150001525878906</v>
      </c>
      <c r="I25" s="130">
        <v>34.810001373291016</v>
      </c>
      <c r="J25" s="21">
        <v>14</v>
      </c>
      <c r="K25" s="175">
        <v>1</v>
      </c>
      <c r="L25" s="128">
        <v>5.139999866485596</v>
      </c>
      <c r="M25" s="129">
        <v>20</v>
      </c>
      <c r="N25" s="168">
        <f t="shared" si="1"/>
        <v>-6.3999998569488525</v>
      </c>
      <c r="O25" s="130">
        <v>-1.2599999904632568</v>
      </c>
      <c r="P25" s="21">
        <v>6</v>
      </c>
      <c r="Q25" s="131">
        <f t="shared" si="2"/>
        <v>25.799999713897705</v>
      </c>
      <c r="R25" s="170">
        <f t="shared" si="3"/>
        <v>210</v>
      </c>
      <c r="S25" s="132">
        <f t="shared" si="4"/>
        <v>33.55000138282776</v>
      </c>
      <c r="T25" s="68">
        <f t="shared" si="5"/>
        <v>20</v>
      </c>
      <c r="U25" s="97">
        <v>2</v>
      </c>
      <c r="V25" s="69">
        <v>3</v>
      </c>
      <c r="W25" s="70">
        <f>T25+U25+V25</f>
        <v>25</v>
      </c>
    </row>
    <row r="26" spans="1:23" ht="15.75" customHeight="1">
      <c r="A26" s="8">
        <v>26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5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3</v>
      </c>
      <c r="F27" s="128">
        <v>2.5</v>
      </c>
      <c r="G27" s="129">
        <v>98</v>
      </c>
      <c r="H27" s="168">
        <f t="shared" si="0"/>
        <v>6.800000190734863</v>
      </c>
      <c r="I27" s="130">
        <v>9.300000190734863</v>
      </c>
      <c r="J27" s="21">
        <v>11</v>
      </c>
      <c r="K27" s="175">
        <v>1</v>
      </c>
      <c r="L27" s="128">
        <v>-2.940000057220459</v>
      </c>
      <c r="M27" s="129">
        <v>83</v>
      </c>
      <c r="N27" s="168">
        <f t="shared" si="1"/>
        <v>6.200000047683716</v>
      </c>
      <c r="O27" s="130">
        <v>3.259999990463257</v>
      </c>
      <c r="P27" s="21">
        <v>7</v>
      </c>
      <c r="Q27" s="131">
        <f t="shared" si="2"/>
        <v>-0.440000057220459</v>
      </c>
      <c r="R27" s="170">
        <f t="shared" si="3"/>
        <v>181</v>
      </c>
      <c r="S27" s="132">
        <f t="shared" si="4"/>
        <v>12.56000018119812</v>
      </c>
      <c r="T27" s="68">
        <f t="shared" si="5"/>
        <v>18</v>
      </c>
      <c r="U27" s="97"/>
      <c r="V27" s="69"/>
      <c r="W27" s="70">
        <f>T27+U27+V27</f>
        <v>18</v>
      </c>
    </row>
    <row r="28" spans="1:23" ht="15.75" customHeight="1">
      <c r="A28" s="8">
        <v>27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28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/>
      <c r="F29" s="128"/>
      <c r="G29" s="129"/>
      <c r="H29" s="168">
        <f t="shared" si="0"/>
        <v>0</v>
      </c>
      <c r="I29" s="130"/>
      <c r="J29" s="21"/>
      <c r="K29" s="175"/>
      <c r="L29" s="128"/>
      <c r="M29" s="129"/>
      <c r="N29" s="168">
        <f t="shared" si="1"/>
        <v>0</v>
      </c>
      <c r="O29" s="130"/>
      <c r="P29" s="21"/>
      <c r="Q29" s="131">
        <f t="shared" si="2"/>
        <v>0</v>
      </c>
      <c r="R29" s="170">
        <f t="shared" si="3"/>
        <v>0</v>
      </c>
      <c r="S29" s="132">
        <f t="shared" si="4"/>
        <v>0</v>
      </c>
      <c r="T29" s="68">
        <f t="shared" si="5"/>
        <v>0</v>
      </c>
      <c r="U29" s="97"/>
      <c r="V29" s="69"/>
      <c r="W29" s="191" t="s">
        <v>128</v>
      </c>
    </row>
    <row r="30" spans="1:23" ht="15.75" customHeight="1">
      <c r="A30" s="8">
        <v>29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30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13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4</v>
      </c>
      <c r="F32" s="128">
        <v>-15.279999732971191</v>
      </c>
      <c r="G32" s="129">
        <v>22</v>
      </c>
      <c r="H32" s="168">
        <f t="shared" si="0"/>
        <v>-11.050000190734863</v>
      </c>
      <c r="I32" s="130">
        <v>-26.329999923706055</v>
      </c>
      <c r="J32" s="21">
        <v>1</v>
      </c>
      <c r="K32" s="175">
        <v>4</v>
      </c>
      <c r="L32" s="128">
        <v>-4.119999885559082</v>
      </c>
      <c r="M32" s="129">
        <v>24</v>
      </c>
      <c r="N32" s="168">
        <f t="shared" si="1"/>
        <v>-0.5999999046325684</v>
      </c>
      <c r="O32" s="130">
        <v>-4.71999979019165</v>
      </c>
      <c r="P32" s="21">
        <v>5</v>
      </c>
      <c r="Q32" s="131">
        <f t="shared" si="2"/>
        <v>-19.399999618530273</v>
      </c>
      <c r="R32" s="170">
        <f t="shared" si="3"/>
        <v>46</v>
      </c>
      <c r="S32" s="132">
        <f t="shared" si="4"/>
        <v>-31.049999713897705</v>
      </c>
      <c r="T32" s="68">
        <f t="shared" si="5"/>
        <v>6</v>
      </c>
      <c r="U32" s="97"/>
      <c r="V32" s="69"/>
      <c r="W32" s="70">
        <f>T32+U32+V32</f>
        <v>6</v>
      </c>
    </row>
    <row r="33" spans="1:23" ht="15.75" customHeight="1">
      <c r="A33" s="8">
        <v>31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14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-14.760000228881836</v>
      </c>
      <c r="G34" s="129">
        <v>50</v>
      </c>
      <c r="H34" s="168">
        <f t="shared" si="0"/>
        <v>1.1000003814697266</v>
      </c>
      <c r="I34" s="130">
        <v>-13.65999984741211</v>
      </c>
      <c r="J34" s="21">
        <v>2</v>
      </c>
      <c r="K34" s="175">
        <v>4</v>
      </c>
      <c r="L34" s="128">
        <v>-4.460000038146973</v>
      </c>
      <c r="M34" s="129">
        <v>0</v>
      </c>
      <c r="N34" s="168">
        <f t="shared" si="1"/>
        <v>-4.199999809265137</v>
      </c>
      <c r="O34" s="130">
        <v>-8.65999984741211</v>
      </c>
      <c r="P34" s="21">
        <v>3</v>
      </c>
      <c r="Q34" s="131">
        <f t="shared" si="2"/>
        <v>-19.22000026702881</v>
      </c>
      <c r="R34" s="170">
        <f t="shared" si="3"/>
        <v>50</v>
      </c>
      <c r="S34" s="132">
        <f t="shared" si="4"/>
        <v>-22.31999969482422</v>
      </c>
      <c r="T34" s="68">
        <f t="shared" si="5"/>
        <v>5</v>
      </c>
      <c r="U34" s="97"/>
      <c r="V34" s="69"/>
      <c r="W34" s="70">
        <f>T34+U34+V34</f>
        <v>5</v>
      </c>
    </row>
    <row r="35" spans="1:23" ht="15.75" customHeight="1">
      <c r="A35" s="8">
        <v>8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2</v>
      </c>
      <c r="F35" s="128">
        <v>4.099999904632568</v>
      </c>
      <c r="G35" s="129">
        <v>0</v>
      </c>
      <c r="H35" s="168">
        <f t="shared" si="0"/>
        <v>-7.1499998569488525</v>
      </c>
      <c r="I35" s="130">
        <v>-3.049999952316284</v>
      </c>
      <c r="J35" s="21">
        <v>7</v>
      </c>
      <c r="K35" s="175">
        <v>2</v>
      </c>
      <c r="L35" s="128">
        <v>10.319999694824219</v>
      </c>
      <c r="M35" s="129">
        <v>0</v>
      </c>
      <c r="N35" s="168">
        <f t="shared" si="1"/>
        <v>-6.399999618530273</v>
      </c>
      <c r="O35" s="130">
        <v>3.9200000762939453</v>
      </c>
      <c r="P35" s="21">
        <v>9</v>
      </c>
      <c r="Q35" s="131">
        <f t="shared" si="2"/>
        <v>14.419999599456787</v>
      </c>
      <c r="R35" s="170">
        <f t="shared" si="3"/>
        <v>0</v>
      </c>
      <c r="S35" s="132">
        <f t="shared" si="4"/>
        <v>0.8700001239776611</v>
      </c>
      <c r="T35" s="68">
        <f t="shared" si="5"/>
        <v>16</v>
      </c>
      <c r="U35" s="97"/>
      <c r="V35" s="69"/>
      <c r="W35" s="70">
        <f>T35+U35+V35</f>
        <v>16</v>
      </c>
    </row>
    <row r="36" spans="1:23" ht="15.75" customHeight="1">
      <c r="A36" s="8">
        <v>12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4</v>
      </c>
      <c r="F36" s="128">
        <v>-5.380000114440918</v>
      </c>
      <c r="G36" s="129">
        <v>75</v>
      </c>
      <c r="H36" s="168">
        <f t="shared" si="0"/>
        <v>-3.09999942779541</v>
      </c>
      <c r="I36" s="130">
        <v>-8.479999542236328</v>
      </c>
      <c r="J36" s="21">
        <v>4</v>
      </c>
      <c r="K36" s="175">
        <v>3</v>
      </c>
      <c r="L36" s="128">
        <v>-13.760000228881836</v>
      </c>
      <c r="M36" s="129">
        <v>34</v>
      </c>
      <c r="N36" s="168">
        <f t="shared" si="1"/>
        <v>0.6500005722045898</v>
      </c>
      <c r="O36" s="130">
        <v>-13.109999656677246</v>
      </c>
      <c r="P36" s="21">
        <v>2</v>
      </c>
      <c r="Q36" s="131">
        <f t="shared" si="2"/>
        <v>-19.140000343322754</v>
      </c>
      <c r="R36" s="170">
        <f t="shared" si="3"/>
        <v>109</v>
      </c>
      <c r="S36" s="132">
        <f t="shared" si="4"/>
        <v>-21.589999198913574</v>
      </c>
      <c r="T36" s="68">
        <f t="shared" si="5"/>
        <v>6</v>
      </c>
      <c r="U36" s="97"/>
      <c r="V36" s="69"/>
      <c r="W36" s="70">
        <f>T36+U36+V36</f>
        <v>6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14</v>
      </c>
      <c r="F41" s="124"/>
      <c r="G41" s="7"/>
      <c r="H41" s="7">
        <f>SUM(H6:H40)</f>
        <v>2.603977918624878E-06</v>
      </c>
      <c r="I41" s="7">
        <f>SUM(I6:I40)</f>
        <v>2.559274435043335E-06</v>
      </c>
      <c r="J41" s="7"/>
      <c r="K41" s="124"/>
      <c r="L41" s="124"/>
      <c r="M41" s="7"/>
      <c r="N41" s="7">
        <f>SUM(N6:N40)</f>
        <v>1.1920928955078125E-06</v>
      </c>
      <c r="O41" s="7">
        <f>SUM(O6:O40)</f>
        <v>7.152557373046875E-07</v>
      </c>
      <c r="P41" s="7"/>
      <c r="Q41" s="7"/>
      <c r="R41" s="7"/>
      <c r="S41" s="7">
        <f>SUM(S6:S40)</f>
        <v>3.2745301723480225E-06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"/>
  <dimension ref="A1:Y42"/>
  <sheetViews>
    <sheetView showGridLines="0"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7" width="8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9" ht="24" customHeight="1">
      <c r="A2" s="1"/>
      <c r="C2" s="1"/>
      <c r="D2" s="1"/>
      <c r="E2" s="1"/>
      <c r="F2" s="1"/>
      <c r="G2" s="1"/>
      <c r="H2" s="1"/>
      <c r="S2" t="s">
        <v>129</v>
      </c>
    </row>
    <row r="3" spans="1:8" ht="9" customHeight="1">
      <c r="A3" s="1"/>
      <c r="B3" s="2"/>
      <c r="C3" s="1"/>
      <c r="D3" s="1"/>
      <c r="E3" s="1"/>
      <c r="F3" s="1"/>
      <c r="G3" s="1"/>
      <c r="H3" s="1"/>
    </row>
    <row r="4" spans="1:8" ht="12.75">
      <c r="A4" s="18"/>
      <c r="B4" s="5"/>
      <c r="C4" s="1"/>
      <c r="D4" s="1"/>
      <c r="E4" s="1"/>
      <c r="F4" s="1"/>
      <c r="G4" s="1"/>
      <c r="H4" s="1"/>
    </row>
    <row r="5" spans="1:25" ht="14.25" thickBot="1">
      <c r="A5" s="9" t="s">
        <v>2</v>
      </c>
      <c r="B5" s="10" t="s">
        <v>3</v>
      </c>
      <c r="C5" s="11" t="s">
        <v>4</v>
      </c>
      <c r="D5" s="12"/>
      <c r="E5" s="60" t="s">
        <v>107</v>
      </c>
      <c r="F5" s="13" t="s">
        <v>108</v>
      </c>
      <c r="G5" s="13" t="s">
        <v>120</v>
      </c>
      <c r="S5" s="9" t="s">
        <v>2</v>
      </c>
      <c r="T5" s="10" t="s">
        <v>3</v>
      </c>
      <c r="U5" s="11" t="s">
        <v>4</v>
      </c>
      <c r="V5" s="12"/>
      <c r="W5" s="60" t="s">
        <v>107</v>
      </c>
      <c r="X5" s="13" t="s">
        <v>108</v>
      </c>
      <c r="Y5" s="13" t="s">
        <v>120</v>
      </c>
    </row>
    <row r="6" spans="1:25" ht="15.75" customHeight="1">
      <c r="A6" s="8">
        <v>1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64"/>
      <c r="F6" s="165"/>
      <c r="G6" s="165">
        <v>1</v>
      </c>
      <c r="S6" s="8">
        <v>1</v>
      </c>
      <c r="T6" s="65">
        <f>HRÁČI!T3</f>
        <v>0</v>
      </c>
      <c r="U6" s="66">
        <f>HRÁČI!U3</f>
        <v>0</v>
      </c>
      <c r="V6" s="67">
        <f>HRÁČI!V3</f>
        <v>0</v>
      </c>
      <c r="W6" s="164">
        <v>1</v>
      </c>
      <c r="X6" s="165">
        <v>13</v>
      </c>
      <c r="Y6" s="165">
        <v>4</v>
      </c>
    </row>
    <row r="7" spans="1:25" ht="15.75" customHeight="1">
      <c r="A7" s="8">
        <v>2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64"/>
      <c r="F7" s="165"/>
      <c r="G7" s="165">
        <v>2</v>
      </c>
      <c r="S7" s="8">
        <v>2</v>
      </c>
      <c r="T7" s="71">
        <f>HRÁČI!T4</f>
        <v>0</v>
      </c>
      <c r="U7" s="72">
        <f>HRÁČI!U4</f>
        <v>0</v>
      </c>
      <c r="V7" s="73">
        <f>HRÁČI!V4</f>
        <v>0</v>
      </c>
      <c r="W7" s="164">
        <v>1</v>
      </c>
      <c r="X7" s="165">
        <v>10</v>
      </c>
      <c r="Y7" s="165">
        <v>3</v>
      </c>
    </row>
    <row r="8" spans="1:25" ht="15.75" customHeight="1">
      <c r="A8" s="8">
        <v>3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64"/>
      <c r="F8" s="165"/>
      <c r="G8" s="165"/>
      <c r="S8" s="8">
        <v>3</v>
      </c>
      <c r="T8" s="71">
        <f>HRÁČI!T5</f>
        <v>0</v>
      </c>
      <c r="U8" s="72">
        <f>HRÁČI!U5</f>
        <v>0</v>
      </c>
      <c r="V8" s="73">
        <f>HRÁČI!V5</f>
        <v>0</v>
      </c>
      <c r="W8" s="164">
        <v>1</v>
      </c>
      <c r="X8" s="165">
        <v>11</v>
      </c>
      <c r="Y8" s="165">
        <v>3</v>
      </c>
    </row>
    <row r="9" spans="1:25" ht="15.75" customHeight="1">
      <c r="A9" s="8">
        <v>4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64"/>
      <c r="F9" s="165"/>
      <c r="G9" s="165">
        <v>3</v>
      </c>
      <c r="S9" s="8">
        <v>4</v>
      </c>
      <c r="T9" s="71">
        <f>HRÁČI!T6</f>
        <v>0</v>
      </c>
      <c r="U9" s="72">
        <f>HRÁČI!U6</f>
        <v>0</v>
      </c>
      <c r="V9" s="73">
        <f>HRÁČI!V6</f>
        <v>0</v>
      </c>
      <c r="W9" s="164">
        <v>1</v>
      </c>
      <c r="X9" s="165">
        <v>6</v>
      </c>
      <c r="Y9" s="165">
        <v>2</v>
      </c>
    </row>
    <row r="10" spans="1:25" ht="15.75" customHeight="1">
      <c r="A10" s="8">
        <v>5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64"/>
      <c r="F10" s="165"/>
      <c r="G10" s="165"/>
      <c r="S10" s="8">
        <v>5</v>
      </c>
      <c r="T10" s="71">
        <f>HRÁČI!T7</f>
        <v>0</v>
      </c>
      <c r="U10" s="72">
        <f>HRÁČI!U7</f>
        <v>0</v>
      </c>
      <c r="V10" s="73">
        <f>HRÁČI!V7</f>
        <v>0</v>
      </c>
      <c r="W10" s="164"/>
      <c r="X10" s="165"/>
      <c r="Y10" s="165"/>
    </row>
    <row r="11" spans="1:25" ht="15.75" customHeight="1">
      <c r="A11" s="8">
        <v>6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64"/>
      <c r="F11" s="165"/>
      <c r="G11" s="165">
        <v>2</v>
      </c>
      <c r="S11" s="8">
        <v>6</v>
      </c>
      <c r="T11" s="71">
        <f>HRÁČI!T8</f>
        <v>0</v>
      </c>
      <c r="U11" s="72">
        <f>HRÁČI!U8</f>
        <v>0</v>
      </c>
      <c r="V11" s="73">
        <f>HRÁČI!V8</f>
        <v>0</v>
      </c>
      <c r="W11" s="164">
        <v>1</v>
      </c>
      <c r="X11" s="165">
        <v>14</v>
      </c>
      <c r="Y11" s="165">
        <v>4</v>
      </c>
    </row>
    <row r="12" spans="1:25" ht="15.75" customHeight="1">
      <c r="A12" s="8">
        <v>7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64"/>
      <c r="F12" s="165"/>
      <c r="G12" s="165">
        <v>3</v>
      </c>
      <c r="S12" s="8">
        <v>7</v>
      </c>
      <c r="T12" s="71">
        <f>HRÁČI!T9</f>
        <v>0</v>
      </c>
      <c r="U12" s="72">
        <f>HRÁČI!U9</f>
        <v>0</v>
      </c>
      <c r="V12" s="73">
        <f>HRÁČI!V9</f>
        <v>0</v>
      </c>
      <c r="W12" s="164">
        <v>1</v>
      </c>
      <c r="X12" s="165">
        <v>1</v>
      </c>
      <c r="Y12" s="165">
        <v>1</v>
      </c>
    </row>
    <row r="13" spans="1:25" ht="15.75" customHeight="1">
      <c r="A13" s="8">
        <v>8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64"/>
      <c r="F13" s="165"/>
      <c r="G13" s="165">
        <v>3</v>
      </c>
      <c r="S13" s="8">
        <v>8</v>
      </c>
      <c r="T13" s="71">
        <f>HRÁČI!T10</f>
        <v>0</v>
      </c>
      <c r="U13" s="72">
        <f>HRÁČI!U10</f>
        <v>0</v>
      </c>
      <c r="V13" s="73">
        <f>HRÁČI!V10</f>
        <v>0</v>
      </c>
      <c r="W13" s="164">
        <v>1</v>
      </c>
      <c r="X13" s="165">
        <v>15</v>
      </c>
      <c r="Y13" s="165">
        <v>4</v>
      </c>
    </row>
    <row r="14" spans="1:25" ht="15.75" customHeight="1">
      <c r="A14" s="8">
        <v>9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64"/>
      <c r="F14" s="165"/>
      <c r="G14" s="165"/>
      <c r="S14" s="8">
        <v>9</v>
      </c>
      <c r="T14" s="71">
        <f>HRÁČI!T11</f>
        <v>0</v>
      </c>
      <c r="U14" s="72">
        <f>HRÁČI!U11</f>
        <v>0</v>
      </c>
      <c r="V14" s="73">
        <f>HRÁČI!V11</f>
        <v>0</v>
      </c>
      <c r="W14" s="164"/>
      <c r="X14" s="165"/>
      <c r="Y14" s="165"/>
    </row>
    <row r="15" spans="1:25" ht="15.75" customHeight="1">
      <c r="A15" s="8">
        <v>10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64"/>
      <c r="F15" s="165"/>
      <c r="G15" s="165"/>
      <c r="S15" s="8">
        <v>10</v>
      </c>
      <c r="T15" s="71">
        <f>HRÁČI!T12</f>
        <v>0</v>
      </c>
      <c r="U15" s="72">
        <f>HRÁČI!U12</f>
        <v>0</v>
      </c>
      <c r="V15" s="73">
        <f>HRÁČI!V12</f>
        <v>0</v>
      </c>
      <c r="W15" s="164"/>
      <c r="X15" s="165"/>
      <c r="Y15" s="165"/>
    </row>
    <row r="16" spans="1:25" ht="15.75" customHeight="1">
      <c r="A16" s="8">
        <v>11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64"/>
      <c r="F16" s="165"/>
      <c r="G16" s="165"/>
      <c r="S16" s="8">
        <v>11</v>
      </c>
      <c r="T16" s="71">
        <f>HRÁČI!T13</f>
        <v>0</v>
      </c>
      <c r="U16" s="72">
        <f>HRÁČI!U13</f>
        <v>0</v>
      </c>
      <c r="V16" s="73">
        <f>HRÁČI!V13</f>
        <v>0</v>
      </c>
      <c r="W16" s="164"/>
      <c r="X16" s="165"/>
      <c r="Y16" s="165"/>
    </row>
    <row r="17" spans="1:25" ht="15.75" customHeight="1">
      <c r="A17" s="8">
        <v>12</v>
      </c>
      <c r="B17" s="71">
        <f>HRÁČI!B14</f>
        <v>112</v>
      </c>
      <c r="C17" s="72">
        <f>HRÁČI!C14</f>
        <v>0</v>
      </c>
      <c r="D17" s="73">
        <f>HRÁČI!D14</f>
        <v>0</v>
      </c>
      <c r="E17" s="164"/>
      <c r="F17" s="165"/>
      <c r="G17" s="165"/>
      <c r="S17" s="8">
        <v>12</v>
      </c>
      <c r="T17" s="71">
        <f>HRÁČI!T14</f>
        <v>0</v>
      </c>
      <c r="U17" s="72">
        <f>HRÁČI!U14</f>
        <v>0</v>
      </c>
      <c r="V17" s="73">
        <f>HRÁČI!V14</f>
        <v>0</v>
      </c>
      <c r="W17" s="164"/>
      <c r="X17" s="165"/>
      <c r="Y17" s="165"/>
    </row>
    <row r="18" spans="1:25" ht="15.75" customHeight="1">
      <c r="A18" s="8">
        <v>13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64"/>
      <c r="F18" s="165"/>
      <c r="G18" s="165"/>
      <c r="S18" s="8">
        <v>13</v>
      </c>
      <c r="T18" s="71">
        <f>HRÁČI!T15</f>
        <v>0</v>
      </c>
      <c r="U18" s="72">
        <f>HRÁČI!U15</f>
        <v>0</v>
      </c>
      <c r="V18" s="73">
        <f>HRÁČI!V15</f>
        <v>0</v>
      </c>
      <c r="W18" s="164"/>
      <c r="X18" s="165"/>
      <c r="Y18" s="165"/>
    </row>
    <row r="19" spans="1:25" ht="15.75" customHeight="1">
      <c r="A19" s="8">
        <v>14</v>
      </c>
      <c r="B19" s="71">
        <f>HRÁČI!B16</f>
        <v>114</v>
      </c>
      <c r="C19" s="72">
        <f>HRÁČI!C16</f>
        <v>0</v>
      </c>
      <c r="D19" s="73">
        <f>HRÁČI!D16</f>
        <v>0</v>
      </c>
      <c r="E19" s="164"/>
      <c r="F19" s="165"/>
      <c r="G19" s="165"/>
      <c r="S19" s="8">
        <v>14</v>
      </c>
      <c r="T19" s="71">
        <f>HRÁČI!T16</f>
        <v>0</v>
      </c>
      <c r="U19" s="72">
        <f>HRÁČI!U16</f>
        <v>0</v>
      </c>
      <c r="V19" s="73">
        <f>HRÁČI!V16</f>
        <v>0</v>
      </c>
      <c r="W19" s="164"/>
      <c r="X19" s="165"/>
      <c r="Y19" s="165"/>
    </row>
    <row r="20" spans="1:25" ht="15.75" customHeight="1">
      <c r="A20" s="8">
        <v>15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64"/>
      <c r="F20" s="165"/>
      <c r="G20" s="165"/>
      <c r="S20" s="8">
        <v>15</v>
      </c>
      <c r="T20" s="71">
        <f>HRÁČI!T17</f>
        <v>0</v>
      </c>
      <c r="U20" s="72">
        <f>HRÁČI!U17</f>
        <v>0</v>
      </c>
      <c r="V20" s="73">
        <f>HRÁČI!V17</f>
        <v>0</v>
      </c>
      <c r="W20" s="164">
        <v>1</v>
      </c>
      <c r="X20" s="165">
        <v>8</v>
      </c>
      <c r="Y20" s="165">
        <v>2</v>
      </c>
    </row>
    <row r="21" spans="1:25" ht="15.75" customHeight="1">
      <c r="A21" s="8">
        <v>16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64"/>
      <c r="F21" s="165"/>
      <c r="G21" s="165">
        <v>2</v>
      </c>
      <c r="S21" s="8">
        <v>16</v>
      </c>
      <c r="T21" s="71">
        <f>HRÁČI!T18</f>
        <v>0</v>
      </c>
      <c r="U21" s="72">
        <f>HRÁČI!U18</f>
        <v>0</v>
      </c>
      <c r="V21" s="73">
        <f>HRÁČI!V18</f>
        <v>0</v>
      </c>
      <c r="W21" s="164">
        <v>1</v>
      </c>
      <c r="X21" s="165">
        <v>16</v>
      </c>
      <c r="Y21" s="165">
        <v>5</v>
      </c>
    </row>
    <row r="22" spans="1:25" ht="15.75" customHeight="1">
      <c r="A22" s="8">
        <v>17</v>
      </c>
      <c r="B22" s="71">
        <f>HRÁČI!B19</f>
        <v>117</v>
      </c>
      <c r="C22" s="72">
        <f>HRÁČI!C19</f>
        <v>0</v>
      </c>
      <c r="D22" s="73">
        <f>HRÁČI!D19</f>
        <v>0</v>
      </c>
      <c r="E22" s="164"/>
      <c r="F22" s="165"/>
      <c r="G22" s="165"/>
      <c r="S22" s="8">
        <v>17</v>
      </c>
      <c r="T22" s="71">
        <f>HRÁČI!T19</f>
        <v>0</v>
      </c>
      <c r="U22" s="72">
        <f>HRÁČI!U19</f>
        <v>0</v>
      </c>
      <c r="V22" s="73">
        <f>HRÁČI!V19</f>
        <v>0</v>
      </c>
      <c r="W22" s="164"/>
      <c r="X22" s="165"/>
      <c r="Y22" s="165"/>
    </row>
    <row r="23" spans="1:25" ht="15.75" customHeight="1">
      <c r="A23" s="8">
        <v>18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64"/>
      <c r="F23" s="165"/>
      <c r="G23" s="165"/>
      <c r="S23" s="8">
        <v>18</v>
      </c>
      <c r="T23" s="71">
        <f>HRÁČI!T20</f>
        <v>0</v>
      </c>
      <c r="U23" s="72">
        <f>HRÁČI!U20</f>
        <v>0</v>
      </c>
      <c r="V23" s="73">
        <f>HRÁČI!V20</f>
        <v>0</v>
      </c>
      <c r="W23" s="164"/>
      <c r="X23" s="165"/>
      <c r="Y23" s="165"/>
    </row>
    <row r="24" spans="1:25" ht="15.75" customHeight="1">
      <c r="A24" s="8">
        <v>19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64"/>
      <c r="F24" s="165"/>
      <c r="G24" s="165">
        <v>1</v>
      </c>
      <c r="S24" s="8">
        <v>19</v>
      </c>
      <c r="T24" s="71">
        <f>HRÁČI!T21</f>
        <v>0</v>
      </c>
      <c r="U24" s="72">
        <f>HRÁČI!U21</f>
        <v>0</v>
      </c>
      <c r="V24" s="73">
        <f>HRÁČI!V21</f>
        <v>0</v>
      </c>
      <c r="W24" s="164">
        <v>1</v>
      </c>
      <c r="X24" s="165">
        <v>7</v>
      </c>
      <c r="Y24" s="165">
        <v>2</v>
      </c>
    </row>
    <row r="25" spans="1:25" ht="15.75" customHeight="1">
      <c r="A25" s="8">
        <v>20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64"/>
      <c r="F25" s="165"/>
      <c r="G25" s="165">
        <v>3</v>
      </c>
      <c r="S25" s="8">
        <v>20</v>
      </c>
      <c r="T25" s="71">
        <f>HRÁČI!T22</f>
        <v>0</v>
      </c>
      <c r="U25" s="72">
        <f>HRÁČI!U22</f>
        <v>0</v>
      </c>
      <c r="V25" s="73">
        <f>HRÁČI!V22</f>
        <v>0</v>
      </c>
      <c r="W25" s="164">
        <v>1</v>
      </c>
      <c r="X25" s="165">
        <v>18</v>
      </c>
      <c r="Y25" s="165">
        <v>5</v>
      </c>
    </row>
    <row r="26" spans="1:25" ht="15.75" customHeight="1">
      <c r="A26" s="8">
        <v>21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64"/>
      <c r="F26" s="165"/>
      <c r="G26" s="165"/>
      <c r="S26" s="8">
        <v>21</v>
      </c>
      <c r="T26" s="71">
        <f>HRÁČI!T23</f>
        <v>0</v>
      </c>
      <c r="U26" s="72">
        <f>HRÁČI!U23</f>
        <v>0</v>
      </c>
      <c r="V26" s="73">
        <f>HRÁČI!V23</f>
        <v>0</v>
      </c>
      <c r="W26" s="164"/>
      <c r="X26" s="165"/>
      <c r="Y26" s="165"/>
    </row>
    <row r="27" spans="1:25" ht="15.75" customHeight="1">
      <c r="A27" s="8">
        <v>22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64"/>
      <c r="F27" s="165"/>
      <c r="G27" s="165">
        <v>1</v>
      </c>
      <c r="S27" s="8">
        <v>22</v>
      </c>
      <c r="T27" s="71">
        <f>HRÁČI!T24</f>
        <v>0</v>
      </c>
      <c r="U27" s="72">
        <f>HRÁČI!U24</f>
        <v>0</v>
      </c>
      <c r="V27" s="73">
        <f>HRÁČI!V24</f>
        <v>0</v>
      </c>
      <c r="W27" s="164">
        <v>1</v>
      </c>
      <c r="X27" s="165">
        <v>2</v>
      </c>
      <c r="Y27" s="165">
        <v>1</v>
      </c>
    </row>
    <row r="28" spans="1:25" ht="15.75" customHeight="1">
      <c r="A28" s="8">
        <v>23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64"/>
      <c r="F28" s="165"/>
      <c r="G28" s="165"/>
      <c r="S28" s="8">
        <v>23</v>
      </c>
      <c r="T28" s="71">
        <f>HRÁČI!T25</f>
        <v>0</v>
      </c>
      <c r="U28" s="72">
        <f>HRÁČI!U25</f>
        <v>0</v>
      </c>
      <c r="V28" s="73">
        <f>HRÁČI!V25</f>
        <v>0</v>
      </c>
      <c r="W28" s="164"/>
      <c r="X28" s="165"/>
      <c r="Y28" s="165"/>
    </row>
    <row r="29" spans="1:25" ht="15.75" customHeight="1">
      <c r="A29" s="8">
        <v>24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64"/>
      <c r="F29" s="165"/>
      <c r="G29" s="165"/>
      <c r="S29" s="8">
        <v>24</v>
      </c>
      <c r="T29" s="71">
        <f>HRÁČI!T26</f>
        <v>0</v>
      </c>
      <c r="U29" s="72">
        <f>HRÁČI!U26</f>
        <v>0</v>
      </c>
      <c r="V29" s="73">
        <f>HRÁČI!V26</f>
        <v>0</v>
      </c>
      <c r="W29" s="164">
        <v>1</v>
      </c>
      <c r="X29" s="165">
        <v>9</v>
      </c>
      <c r="Y29" s="165">
        <v>3</v>
      </c>
    </row>
    <row r="30" spans="1:25" ht="15.75" customHeight="1">
      <c r="A30" s="8">
        <v>25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64"/>
      <c r="F30" s="165"/>
      <c r="G30" s="165"/>
      <c r="S30" s="8">
        <v>25</v>
      </c>
      <c r="T30" s="71">
        <f>HRÁČI!T27</f>
        <v>0</v>
      </c>
      <c r="U30" s="72">
        <f>HRÁČI!U27</f>
        <v>0</v>
      </c>
      <c r="V30" s="73">
        <f>HRÁČI!V27</f>
        <v>0</v>
      </c>
      <c r="W30" s="164"/>
      <c r="X30" s="165"/>
      <c r="Y30" s="165"/>
    </row>
    <row r="31" spans="1:25" ht="15.75" customHeight="1">
      <c r="A31" s="8">
        <v>26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64"/>
      <c r="F31" s="165"/>
      <c r="G31" s="165"/>
      <c r="J31" s="19"/>
      <c r="S31" s="8">
        <v>26</v>
      </c>
      <c r="T31" s="71">
        <f>HRÁČI!T28</f>
        <v>0</v>
      </c>
      <c r="U31" s="72">
        <f>HRÁČI!U28</f>
        <v>0</v>
      </c>
      <c r="V31" s="73">
        <f>HRÁČI!V28</f>
        <v>0</v>
      </c>
      <c r="W31" s="164">
        <v>1</v>
      </c>
      <c r="X31" s="165">
        <v>12</v>
      </c>
      <c r="Y31" s="165">
        <v>3</v>
      </c>
    </row>
    <row r="32" spans="1:25" ht="15.75" customHeight="1">
      <c r="A32" s="8">
        <v>27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64"/>
      <c r="F32" s="165"/>
      <c r="G32" s="165">
        <v>1</v>
      </c>
      <c r="S32" s="8">
        <v>27</v>
      </c>
      <c r="T32" s="71">
        <f>HRÁČI!T29</f>
        <v>0</v>
      </c>
      <c r="U32" s="72">
        <f>HRÁČI!U29</f>
        <v>0</v>
      </c>
      <c r="V32" s="73">
        <f>HRÁČI!V29</f>
        <v>0</v>
      </c>
      <c r="W32" s="164">
        <v>1</v>
      </c>
      <c r="X32" s="165">
        <v>5</v>
      </c>
      <c r="Y32" s="165">
        <v>2</v>
      </c>
    </row>
    <row r="33" spans="1:25" ht="15.75" customHeight="1">
      <c r="A33" s="8">
        <v>28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64"/>
      <c r="F33" s="165"/>
      <c r="G33" s="165"/>
      <c r="S33" s="8">
        <v>28</v>
      </c>
      <c r="T33" s="71">
        <f>HRÁČI!T30</f>
        <v>0</v>
      </c>
      <c r="U33" s="72">
        <f>HRÁČI!U30</f>
        <v>0</v>
      </c>
      <c r="V33" s="73">
        <f>HRÁČI!V30</f>
        <v>0</v>
      </c>
      <c r="W33" s="164">
        <v>1</v>
      </c>
      <c r="X33" s="165">
        <v>17</v>
      </c>
      <c r="Y33" s="165">
        <v>5</v>
      </c>
    </row>
    <row r="34" spans="1:25" ht="15.75" customHeight="1">
      <c r="A34" s="8">
        <v>29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64"/>
      <c r="F34" s="165"/>
      <c r="G34" s="165">
        <v>2</v>
      </c>
      <c r="S34" s="8">
        <v>29</v>
      </c>
      <c r="T34" s="71">
        <f>HRÁČI!T31</f>
        <v>0</v>
      </c>
      <c r="U34" s="72">
        <f>HRÁČI!U31</f>
        <v>0</v>
      </c>
      <c r="V34" s="73">
        <f>HRÁČI!V31</f>
        <v>0</v>
      </c>
      <c r="W34" s="164">
        <v>1</v>
      </c>
      <c r="X34" s="165">
        <v>3</v>
      </c>
      <c r="Y34" s="165">
        <v>1</v>
      </c>
    </row>
    <row r="35" spans="1:25" ht="15.75" customHeight="1">
      <c r="A35" s="8">
        <v>30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64"/>
      <c r="F35" s="165"/>
      <c r="G35" s="165"/>
      <c r="S35" s="8">
        <v>30</v>
      </c>
      <c r="T35" s="71">
        <f>HRÁČI!T32</f>
        <v>0</v>
      </c>
      <c r="U35" s="72">
        <f>HRÁČI!U32</f>
        <v>0</v>
      </c>
      <c r="V35" s="73">
        <f>HRÁČI!V32</f>
        <v>0</v>
      </c>
      <c r="W35" s="164">
        <v>1</v>
      </c>
      <c r="X35" s="165">
        <v>4</v>
      </c>
      <c r="Y35" s="165">
        <v>1</v>
      </c>
    </row>
    <row r="36" spans="1:25" ht="15.75" customHeight="1">
      <c r="A36" s="8">
        <v>31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64"/>
      <c r="F36" s="165"/>
      <c r="G36" s="165"/>
      <c r="S36" s="8">
        <v>31</v>
      </c>
      <c r="T36" s="71">
        <f>HRÁČI!T33</f>
        <v>0</v>
      </c>
      <c r="U36" s="72">
        <f>HRÁČI!U33</f>
        <v>0</v>
      </c>
      <c r="V36" s="73">
        <f>HRÁČI!V33</f>
        <v>0</v>
      </c>
      <c r="W36" s="164"/>
      <c r="X36" s="165"/>
      <c r="Y36" s="165"/>
    </row>
    <row r="37" spans="1:25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64"/>
      <c r="F37" s="165"/>
      <c r="G37" s="165"/>
      <c r="S37" s="8">
        <v>32</v>
      </c>
      <c r="T37" s="71">
        <f>HRÁČI!T34</f>
        <v>0</v>
      </c>
      <c r="U37" s="72">
        <f>HRÁČI!U34</f>
        <v>0</v>
      </c>
      <c r="V37" s="73">
        <f>HRÁČI!V34</f>
        <v>0</v>
      </c>
      <c r="W37" s="164"/>
      <c r="X37" s="165"/>
      <c r="Y37" s="165"/>
    </row>
    <row r="38" spans="1:25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64"/>
      <c r="F38" s="165"/>
      <c r="G38" s="165"/>
      <c r="S38" s="8">
        <v>33</v>
      </c>
      <c r="T38" s="71">
        <f>HRÁČI!T35</f>
        <v>0</v>
      </c>
      <c r="U38" s="72">
        <f>HRÁČI!U35</f>
        <v>0</v>
      </c>
      <c r="V38" s="73">
        <f>HRÁČI!V35</f>
        <v>0</v>
      </c>
      <c r="W38" s="164"/>
      <c r="X38" s="165"/>
      <c r="Y38" s="165"/>
    </row>
    <row r="39" spans="1:25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64"/>
      <c r="F39" s="165"/>
      <c r="G39" s="165"/>
      <c r="S39" s="8">
        <v>34</v>
      </c>
      <c r="T39" s="71">
        <f>HRÁČI!T36</f>
        <v>0</v>
      </c>
      <c r="U39" s="72">
        <f>HRÁČI!U36</f>
        <v>0</v>
      </c>
      <c r="V39" s="73">
        <f>HRÁČI!V36</f>
        <v>0</v>
      </c>
      <c r="W39" s="164"/>
      <c r="X39" s="165"/>
      <c r="Y39" s="165"/>
    </row>
    <row r="40" spans="1:25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64"/>
      <c r="F40" s="165"/>
      <c r="G40" s="165"/>
      <c r="S40" s="8">
        <v>35</v>
      </c>
      <c r="T40" s="71">
        <f>HRÁČI!T37</f>
        <v>0</v>
      </c>
      <c r="U40" s="72">
        <f>HRÁČI!U37</f>
        <v>0</v>
      </c>
      <c r="V40" s="73">
        <f>HRÁČI!V37</f>
        <v>0</v>
      </c>
      <c r="W40" s="164"/>
      <c r="X40" s="165"/>
      <c r="Y40" s="165"/>
    </row>
    <row r="42" spans="3:23" ht="12.75">
      <c r="C42" s="186" t="s">
        <v>124</v>
      </c>
      <c r="E42" s="188">
        <f>SUM(E6:E40)</f>
        <v>0</v>
      </c>
      <c r="U42" s="186" t="s">
        <v>124</v>
      </c>
      <c r="W42" s="188">
        <f>SUM(W6:W40)</f>
        <v>18</v>
      </c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28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40422</v>
      </c>
      <c r="D4" s="20"/>
      <c r="E4" s="190">
        <f>COUNTIF(E6:E19,"&gt;0")</f>
        <v>14</v>
      </c>
      <c r="F4" s="125">
        <f>SUM(F6:F19)</f>
        <v>-4.470348358154297E-08</v>
      </c>
      <c r="G4" s="197" t="s">
        <v>118</v>
      </c>
      <c r="H4" s="198"/>
      <c r="I4" s="198"/>
      <c r="J4" s="199"/>
      <c r="K4" s="190">
        <f>COUNTIF(K6:K19,"&gt;0")</f>
        <v>14</v>
      </c>
      <c r="L4" s="125">
        <f>SUM(L6:L19)</f>
        <v>-4.76837158203125E-07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HRÁČI!B21</f>
        <v>119</v>
      </c>
      <c r="C6" s="66" t="str">
        <f>HRÁČI!C21</f>
        <v>Češek</v>
      </c>
      <c r="D6" s="67" t="str">
        <f>HRÁČI!D21</f>
        <v>Ján</v>
      </c>
      <c r="E6" s="175">
        <v>1</v>
      </c>
      <c r="F6" s="128">
        <v>0.9599999785423279</v>
      </c>
      <c r="G6" s="129">
        <v>40</v>
      </c>
      <c r="H6" s="168">
        <f aca="true" t="shared" si="0" ref="H6:H19">I6-F6</f>
        <v>-0.8999999798834324</v>
      </c>
      <c r="I6" s="130">
        <v>0.05999999865889549</v>
      </c>
      <c r="J6" s="21">
        <v>8</v>
      </c>
      <c r="K6" s="175">
        <v>2</v>
      </c>
      <c r="L6" s="128">
        <v>14.5600004196167</v>
      </c>
      <c r="M6" s="129">
        <v>56</v>
      </c>
      <c r="N6" s="168">
        <f aca="true" t="shared" si="1" ref="N6:N19">O6-L6</f>
        <v>4.800000190734863</v>
      </c>
      <c r="O6" s="130">
        <v>19.360000610351562</v>
      </c>
      <c r="P6" s="21">
        <v>14</v>
      </c>
      <c r="Q6" s="131">
        <f aca="true" t="shared" si="2" ref="Q6:Q19">F6+L6</f>
        <v>15.520000398159027</v>
      </c>
      <c r="R6" s="170">
        <f aca="true" t="shared" si="3" ref="R6:R19">G6+M6</f>
        <v>96</v>
      </c>
      <c r="S6" s="132">
        <f aca="true" t="shared" si="4" ref="S6:S19">I6+O6</f>
        <v>19.420000609010458</v>
      </c>
      <c r="T6" s="68">
        <f aca="true" t="shared" si="5" ref="T6:T19">J6+P6</f>
        <v>22</v>
      </c>
      <c r="U6" s="97">
        <v>3</v>
      </c>
      <c r="V6" s="69">
        <v>1</v>
      </c>
      <c r="W6" s="169">
        <f aca="true" t="shared" si="6" ref="W6:W19">T6+U6+V6</f>
        <v>26</v>
      </c>
      <c r="AA6" s="19"/>
    </row>
    <row r="7" spans="1:23" ht="15.75" customHeight="1">
      <c r="A7" s="8">
        <v>2</v>
      </c>
      <c r="B7" s="71">
        <f>HRÁČI!B22</f>
        <v>120</v>
      </c>
      <c r="C7" s="72" t="str">
        <f>HRÁČI!C22</f>
        <v>Urban</v>
      </c>
      <c r="D7" s="73" t="str">
        <f>HRÁČI!D22</f>
        <v>Daniel</v>
      </c>
      <c r="E7" s="175">
        <v>4</v>
      </c>
      <c r="F7" s="128">
        <v>20.65999984741211</v>
      </c>
      <c r="G7" s="129">
        <v>190</v>
      </c>
      <c r="H7" s="168">
        <f t="shared" si="0"/>
        <v>14.150001525878906</v>
      </c>
      <c r="I7" s="130">
        <v>34.810001373291016</v>
      </c>
      <c r="J7" s="21">
        <v>14</v>
      </c>
      <c r="K7" s="175">
        <v>1</v>
      </c>
      <c r="L7" s="128">
        <v>5.139999866485596</v>
      </c>
      <c r="M7" s="129">
        <v>20</v>
      </c>
      <c r="N7" s="168">
        <f t="shared" si="1"/>
        <v>-6.3999998569488525</v>
      </c>
      <c r="O7" s="130">
        <v>-1.2599999904632568</v>
      </c>
      <c r="P7" s="21">
        <v>6</v>
      </c>
      <c r="Q7" s="131">
        <f t="shared" si="2"/>
        <v>25.799999713897705</v>
      </c>
      <c r="R7" s="170">
        <f t="shared" si="3"/>
        <v>210</v>
      </c>
      <c r="S7" s="132">
        <f t="shared" si="4"/>
        <v>33.55000138282776</v>
      </c>
      <c r="T7" s="68">
        <f t="shared" si="5"/>
        <v>20</v>
      </c>
      <c r="U7" s="97">
        <v>2</v>
      </c>
      <c r="V7" s="69">
        <v>3</v>
      </c>
      <c r="W7" s="70">
        <f t="shared" si="6"/>
        <v>25</v>
      </c>
    </row>
    <row r="8" spans="1:23" ht="15.75" customHeight="1">
      <c r="A8" s="8">
        <v>3</v>
      </c>
      <c r="B8" s="71">
        <f>HRÁČI!B4</f>
        <v>102</v>
      </c>
      <c r="C8" s="72" t="str">
        <f>HRÁČI!C4</f>
        <v>Leskovský  </v>
      </c>
      <c r="D8" s="73" t="str">
        <f>HRÁČI!D4</f>
        <v>Roman</v>
      </c>
      <c r="E8" s="175">
        <v>3</v>
      </c>
      <c r="F8" s="128">
        <v>6.739999771118164</v>
      </c>
      <c r="G8" s="129">
        <v>80</v>
      </c>
      <c r="H8" s="168">
        <f t="shared" si="0"/>
        <v>3.1999998092651367</v>
      </c>
      <c r="I8" s="130">
        <v>9.9399995803833</v>
      </c>
      <c r="J8" s="21">
        <v>12</v>
      </c>
      <c r="K8" s="175">
        <v>1</v>
      </c>
      <c r="L8" s="128">
        <v>-5.739999771118164</v>
      </c>
      <c r="M8" s="129">
        <v>100</v>
      </c>
      <c r="N8" s="168">
        <f t="shared" si="1"/>
        <v>9.59999966621399</v>
      </c>
      <c r="O8" s="130">
        <v>3.859999895095825</v>
      </c>
      <c r="P8" s="21">
        <v>8</v>
      </c>
      <c r="Q8" s="131">
        <f t="shared" si="2"/>
        <v>1</v>
      </c>
      <c r="R8" s="170">
        <f t="shared" si="3"/>
        <v>180</v>
      </c>
      <c r="S8" s="132">
        <f t="shared" si="4"/>
        <v>13.799999475479126</v>
      </c>
      <c r="T8" s="68">
        <f t="shared" si="5"/>
        <v>20</v>
      </c>
      <c r="U8" s="97">
        <v>1</v>
      </c>
      <c r="V8" s="69">
        <v>2</v>
      </c>
      <c r="W8" s="70">
        <f t="shared" si="6"/>
        <v>23</v>
      </c>
    </row>
    <row r="9" spans="1:23" ht="15.75" customHeight="1">
      <c r="A9" s="8">
        <v>4</v>
      </c>
      <c r="B9" s="71">
        <f>HRÁČI!B3</f>
        <v>101</v>
      </c>
      <c r="C9" s="72" t="str">
        <f>HRÁČI!C3</f>
        <v>Dobiaš</v>
      </c>
      <c r="D9" s="73" t="str">
        <f>HRÁČI!D3</f>
        <v>Martin</v>
      </c>
      <c r="E9" s="175">
        <v>1</v>
      </c>
      <c r="F9" s="128">
        <v>1.7799999713897705</v>
      </c>
      <c r="G9" s="129">
        <v>40</v>
      </c>
      <c r="H9" s="168">
        <f t="shared" si="0"/>
        <v>-0.8999999761581421</v>
      </c>
      <c r="I9" s="130">
        <v>0.8799999952316284</v>
      </c>
      <c r="J9" s="21">
        <v>9</v>
      </c>
      <c r="K9" s="175">
        <v>2</v>
      </c>
      <c r="L9" s="128">
        <v>4.820000171661377</v>
      </c>
      <c r="M9" s="129">
        <v>30</v>
      </c>
      <c r="N9" s="168">
        <f t="shared" si="1"/>
        <v>-0.40000009536743164</v>
      </c>
      <c r="O9" s="130">
        <v>4.420000076293945</v>
      </c>
      <c r="P9" s="21">
        <v>10</v>
      </c>
      <c r="Q9" s="131">
        <f t="shared" si="2"/>
        <v>6.6000001430511475</v>
      </c>
      <c r="R9" s="170">
        <f t="shared" si="3"/>
        <v>70</v>
      </c>
      <c r="S9" s="132">
        <f t="shared" si="4"/>
        <v>5.300000071525574</v>
      </c>
      <c r="T9" s="68">
        <f t="shared" si="5"/>
        <v>19</v>
      </c>
      <c r="U9" s="97"/>
      <c r="V9" s="69"/>
      <c r="W9" s="70">
        <f t="shared" si="6"/>
        <v>19</v>
      </c>
    </row>
    <row r="10" spans="1:23" ht="15.75" customHeight="1">
      <c r="A10" s="8">
        <v>5</v>
      </c>
      <c r="B10" s="71">
        <f>HRÁČI!B24</f>
        <v>122</v>
      </c>
      <c r="C10" s="72" t="str">
        <f>HRÁČI!C24</f>
        <v>Šereš</v>
      </c>
      <c r="D10" s="73" t="str">
        <f>HRÁČI!D24</f>
        <v>Karol</v>
      </c>
      <c r="E10" s="175">
        <v>3</v>
      </c>
      <c r="F10" s="128">
        <v>2.5</v>
      </c>
      <c r="G10" s="129">
        <v>98</v>
      </c>
      <c r="H10" s="168">
        <f t="shared" si="0"/>
        <v>6.800000190734863</v>
      </c>
      <c r="I10" s="130">
        <v>9.300000190734863</v>
      </c>
      <c r="J10" s="21">
        <v>11</v>
      </c>
      <c r="K10" s="175">
        <v>1</v>
      </c>
      <c r="L10" s="128">
        <v>-2.940000057220459</v>
      </c>
      <c r="M10" s="129">
        <v>83</v>
      </c>
      <c r="N10" s="168">
        <f t="shared" si="1"/>
        <v>6.200000047683716</v>
      </c>
      <c r="O10" s="130">
        <v>3.259999990463257</v>
      </c>
      <c r="P10" s="21">
        <v>7</v>
      </c>
      <c r="Q10" s="131">
        <f t="shared" si="2"/>
        <v>-0.440000057220459</v>
      </c>
      <c r="R10" s="170">
        <f t="shared" si="3"/>
        <v>181</v>
      </c>
      <c r="S10" s="132">
        <f t="shared" si="4"/>
        <v>12.56000018119812</v>
      </c>
      <c r="T10" s="68">
        <f t="shared" si="5"/>
        <v>18</v>
      </c>
      <c r="U10" s="97"/>
      <c r="V10" s="69"/>
      <c r="W10" s="70">
        <f t="shared" si="6"/>
        <v>18</v>
      </c>
    </row>
    <row r="11" spans="1:23" ht="15.75" customHeight="1">
      <c r="A11" s="8">
        <v>6</v>
      </c>
      <c r="B11" s="71">
        <f>HRÁČI!B5</f>
        <v>103</v>
      </c>
      <c r="C11" s="72" t="str">
        <f>HRÁČI!C5</f>
        <v>Kazimír </v>
      </c>
      <c r="D11" s="73" t="str">
        <f>HRÁČI!D5</f>
        <v>Jozef</v>
      </c>
      <c r="E11" s="175">
        <v>2</v>
      </c>
      <c r="F11" s="128">
        <v>0.14000000059604645</v>
      </c>
      <c r="G11" s="129">
        <v>10</v>
      </c>
      <c r="H11" s="168">
        <f t="shared" si="0"/>
        <v>-5.650000229477882</v>
      </c>
      <c r="I11" s="130">
        <v>-5.510000228881836</v>
      </c>
      <c r="J11" s="21">
        <v>6</v>
      </c>
      <c r="K11" s="175">
        <v>3</v>
      </c>
      <c r="L11" s="128">
        <v>8.5600004196167</v>
      </c>
      <c r="M11" s="129">
        <v>24</v>
      </c>
      <c r="N11" s="168">
        <f t="shared" si="1"/>
        <v>-0.8500003814697266</v>
      </c>
      <c r="O11" s="130">
        <v>7.710000038146973</v>
      </c>
      <c r="P11" s="21">
        <v>12</v>
      </c>
      <c r="Q11" s="131">
        <f t="shared" si="2"/>
        <v>8.700000420212746</v>
      </c>
      <c r="R11" s="170">
        <f t="shared" si="3"/>
        <v>34</v>
      </c>
      <c r="S11" s="132">
        <f t="shared" si="4"/>
        <v>2.1999998092651367</v>
      </c>
      <c r="T11" s="68">
        <f t="shared" si="5"/>
        <v>18</v>
      </c>
      <c r="U11" s="97"/>
      <c r="V11" s="69"/>
      <c r="W11" s="70">
        <f t="shared" si="6"/>
        <v>18</v>
      </c>
    </row>
    <row r="12" spans="1:23" ht="15.75" customHeight="1">
      <c r="A12" s="8">
        <v>7</v>
      </c>
      <c r="B12" s="71">
        <f>HRÁČI!B10</f>
        <v>108</v>
      </c>
      <c r="C12" s="72" t="str">
        <f>HRÁČI!C10</f>
        <v>Vavríková</v>
      </c>
      <c r="D12" s="73" t="str">
        <f>HRÁČI!D10</f>
        <v>Lucia</v>
      </c>
      <c r="E12" s="175">
        <v>1</v>
      </c>
      <c r="F12" s="128">
        <v>12.020000457763672</v>
      </c>
      <c r="G12" s="129">
        <v>48</v>
      </c>
      <c r="H12" s="168">
        <f t="shared" si="0"/>
        <v>0.6999998092651367</v>
      </c>
      <c r="I12" s="130">
        <v>12.720000267028809</v>
      </c>
      <c r="J12" s="21">
        <v>13</v>
      </c>
      <c r="K12" s="175">
        <v>1</v>
      </c>
      <c r="L12" s="128">
        <v>3.5399999618530273</v>
      </c>
      <c r="M12" s="129">
        <v>5</v>
      </c>
      <c r="N12" s="168">
        <f t="shared" si="1"/>
        <v>-9.400000095367432</v>
      </c>
      <c r="O12" s="130">
        <v>-5.860000133514404</v>
      </c>
      <c r="P12" s="21">
        <v>4</v>
      </c>
      <c r="Q12" s="131">
        <f t="shared" si="2"/>
        <v>15.5600004196167</v>
      </c>
      <c r="R12" s="170">
        <f t="shared" si="3"/>
        <v>53</v>
      </c>
      <c r="S12" s="132">
        <f t="shared" si="4"/>
        <v>6.860000133514404</v>
      </c>
      <c r="T12" s="68">
        <f t="shared" si="5"/>
        <v>17</v>
      </c>
      <c r="U12" s="97"/>
      <c r="V12" s="69"/>
      <c r="W12" s="70">
        <f t="shared" si="6"/>
        <v>17</v>
      </c>
    </row>
    <row r="13" spans="1:23" ht="15.75" customHeight="1">
      <c r="A13" s="8">
        <v>8</v>
      </c>
      <c r="B13" s="71">
        <f>HRÁČI!B32</f>
        <v>130</v>
      </c>
      <c r="C13" s="72" t="str">
        <f>HRÁČI!C32</f>
        <v>Lahučký</v>
      </c>
      <c r="D13" s="73" t="str">
        <f>HRÁČI!D32</f>
        <v>Alojz</v>
      </c>
      <c r="E13" s="175">
        <v>2</v>
      </c>
      <c r="F13" s="128">
        <v>4.099999904632568</v>
      </c>
      <c r="G13" s="129">
        <v>0</v>
      </c>
      <c r="H13" s="168">
        <f t="shared" si="0"/>
        <v>-7.1499998569488525</v>
      </c>
      <c r="I13" s="130">
        <v>-3.049999952316284</v>
      </c>
      <c r="J13" s="21">
        <v>7</v>
      </c>
      <c r="K13" s="175">
        <v>2</v>
      </c>
      <c r="L13" s="128">
        <v>10.319999694824219</v>
      </c>
      <c r="M13" s="129">
        <v>0</v>
      </c>
      <c r="N13" s="168">
        <f t="shared" si="1"/>
        <v>-6.399999618530273</v>
      </c>
      <c r="O13" s="130">
        <v>3.9200000762939453</v>
      </c>
      <c r="P13" s="21">
        <v>9</v>
      </c>
      <c r="Q13" s="131">
        <f t="shared" si="2"/>
        <v>14.419999599456787</v>
      </c>
      <c r="R13" s="170">
        <f t="shared" si="3"/>
        <v>0</v>
      </c>
      <c r="S13" s="132">
        <f t="shared" si="4"/>
        <v>0.8700001239776611</v>
      </c>
      <c r="T13" s="68">
        <f t="shared" si="5"/>
        <v>16</v>
      </c>
      <c r="U13" s="97"/>
      <c r="V13" s="69"/>
      <c r="W13" s="70">
        <f t="shared" si="6"/>
        <v>16</v>
      </c>
    </row>
    <row r="14" spans="1:23" ht="15.75" customHeight="1">
      <c r="A14" s="8">
        <v>9</v>
      </c>
      <c r="B14" s="71">
        <f>HRÁČI!B6</f>
        <v>104</v>
      </c>
      <c r="C14" s="72" t="str">
        <f>HRÁČI!C6</f>
        <v>Vavrík  </v>
      </c>
      <c r="D14" s="73" t="str">
        <f>HRÁČI!D6</f>
        <v>Roman</v>
      </c>
      <c r="E14" s="175">
        <v>3</v>
      </c>
      <c r="F14" s="128">
        <v>-7.380000114440918</v>
      </c>
      <c r="G14" s="129">
        <v>36</v>
      </c>
      <c r="H14" s="168">
        <f t="shared" si="0"/>
        <v>-5.59999942779541</v>
      </c>
      <c r="I14" s="130">
        <v>-12.979999542236328</v>
      </c>
      <c r="J14" s="21">
        <v>3</v>
      </c>
      <c r="K14" s="175">
        <v>4</v>
      </c>
      <c r="L14" s="128">
        <v>8.579999923706055</v>
      </c>
      <c r="M14" s="129">
        <v>60</v>
      </c>
      <c r="N14" s="168">
        <f t="shared" si="1"/>
        <v>4.800000190734863</v>
      </c>
      <c r="O14" s="130">
        <v>13.380000114440918</v>
      </c>
      <c r="P14" s="21">
        <v>13</v>
      </c>
      <c r="Q14" s="131">
        <f t="shared" si="2"/>
        <v>1.1999998092651367</v>
      </c>
      <c r="R14" s="170">
        <f t="shared" si="3"/>
        <v>96</v>
      </c>
      <c r="S14" s="132">
        <f t="shared" si="4"/>
        <v>0.40000057220458984</v>
      </c>
      <c r="T14" s="68">
        <f t="shared" si="5"/>
        <v>16</v>
      </c>
      <c r="U14" s="97"/>
      <c r="V14" s="69"/>
      <c r="W14" s="70">
        <f t="shared" si="6"/>
        <v>16</v>
      </c>
    </row>
    <row r="15" spans="1:23" ht="15.75" customHeight="1">
      <c r="A15" s="8">
        <v>10</v>
      </c>
      <c r="B15" s="71">
        <f>HRÁČI!B18</f>
        <v>116</v>
      </c>
      <c r="C15" s="72" t="str">
        <f>HRÁČI!C18</f>
        <v>Učník</v>
      </c>
      <c r="D15" s="73" t="str">
        <f>HRÁČI!D18</f>
        <v>Stanislav</v>
      </c>
      <c r="E15" s="175">
        <v>3</v>
      </c>
      <c r="F15" s="128">
        <v>-1.8600000143051147</v>
      </c>
      <c r="G15" s="129">
        <v>42</v>
      </c>
      <c r="H15" s="168">
        <f t="shared" si="0"/>
        <v>-4.400000214576721</v>
      </c>
      <c r="I15" s="130">
        <v>-6.260000228881836</v>
      </c>
      <c r="J15" s="21">
        <v>5</v>
      </c>
      <c r="K15" s="175">
        <v>3</v>
      </c>
      <c r="L15" s="128">
        <v>5.199999809265137</v>
      </c>
      <c r="M15" s="129">
        <v>31</v>
      </c>
      <c r="N15" s="168">
        <f t="shared" si="1"/>
        <v>0.20000028610229492</v>
      </c>
      <c r="O15" s="130">
        <v>5.400000095367432</v>
      </c>
      <c r="P15" s="21">
        <v>11</v>
      </c>
      <c r="Q15" s="131">
        <f t="shared" si="2"/>
        <v>3.339999794960022</v>
      </c>
      <c r="R15" s="170">
        <f t="shared" si="3"/>
        <v>73</v>
      </c>
      <c r="S15" s="132">
        <f t="shared" si="4"/>
        <v>-0.8600001335144043</v>
      </c>
      <c r="T15" s="68">
        <f t="shared" si="5"/>
        <v>16</v>
      </c>
      <c r="U15" s="97"/>
      <c r="V15" s="69"/>
      <c r="W15" s="70">
        <f t="shared" si="6"/>
        <v>16</v>
      </c>
    </row>
    <row r="16" spans="1:23" ht="15.75" customHeight="1">
      <c r="A16" s="8">
        <v>11</v>
      </c>
      <c r="B16" s="71">
        <f>HRÁČI!B8</f>
        <v>106</v>
      </c>
      <c r="C16" s="72" t="str">
        <f>HRÁČI!C8</f>
        <v>Bisák </v>
      </c>
      <c r="D16" s="73" t="str">
        <f>HRÁČI!D8</f>
        <v>Viliam</v>
      </c>
      <c r="E16" s="175">
        <v>2</v>
      </c>
      <c r="F16" s="128">
        <v>-4.239999771118164</v>
      </c>
      <c r="G16" s="129">
        <v>133</v>
      </c>
      <c r="H16" s="168">
        <f t="shared" si="0"/>
        <v>12.800000190734863</v>
      </c>
      <c r="I16" s="130">
        <v>8.5600004196167</v>
      </c>
      <c r="J16" s="21">
        <v>10</v>
      </c>
      <c r="K16" s="175">
        <v>2</v>
      </c>
      <c r="L16" s="128">
        <v>-29.700000762939453</v>
      </c>
      <c r="M16" s="129">
        <v>42</v>
      </c>
      <c r="N16" s="168">
        <f t="shared" si="1"/>
        <v>2</v>
      </c>
      <c r="O16" s="130">
        <v>-27.700000762939453</v>
      </c>
      <c r="P16" s="21">
        <v>1</v>
      </c>
      <c r="Q16" s="131">
        <f t="shared" si="2"/>
        <v>-33.94000053405762</v>
      </c>
      <c r="R16" s="170">
        <f t="shared" si="3"/>
        <v>175</v>
      </c>
      <c r="S16" s="132">
        <f t="shared" si="4"/>
        <v>-19.140000343322754</v>
      </c>
      <c r="T16" s="68">
        <f t="shared" si="5"/>
        <v>11</v>
      </c>
      <c r="U16" s="97"/>
      <c r="V16" s="69"/>
      <c r="W16" s="70">
        <f t="shared" si="6"/>
        <v>11</v>
      </c>
    </row>
    <row r="17" spans="1:23" ht="15.75" customHeight="1">
      <c r="A17" s="8">
        <v>12</v>
      </c>
      <c r="B17" s="71">
        <f>HRÁČI!B33</f>
        <v>131</v>
      </c>
      <c r="C17" s="72" t="str">
        <f>HRÁČI!C33</f>
        <v>Gregor</v>
      </c>
      <c r="D17" s="73" t="str">
        <f>HRÁČI!D33</f>
        <v>Vladimír</v>
      </c>
      <c r="E17" s="175">
        <v>4</v>
      </c>
      <c r="F17" s="128">
        <v>-5.380000114440918</v>
      </c>
      <c r="G17" s="129">
        <v>75</v>
      </c>
      <c r="H17" s="168">
        <f t="shared" si="0"/>
        <v>-3.09999942779541</v>
      </c>
      <c r="I17" s="130">
        <v>-8.479999542236328</v>
      </c>
      <c r="J17" s="21">
        <v>4</v>
      </c>
      <c r="K17" s="175">
        <v>3</v>
      </c>
      <c r="L17" s="128">
        <v>-13.760000228881836</v>
      </c>
      <c r="M17" s="129">
        <v>34</v>
      </c>
      <c r="N17" s="168">
        <f t="shared" si="1"/>
        <v>0.6500005722045898</v>
      </c>
      <c r="O17" s="130">
        <v>-13.109999656677246</v>
      </c>
      <c r="P17" s="21">
        <v>2</v>
      </c>
      <c r="Q17" s="131">
        <f t="shared" si="2"/>
        <v>-19.140000343322754</v>
      </c>
      <c r="R17" s="170">
        <f t="shared" si="3"/>
        <v>109</v>
      </c>
      <c r="S17" s="132">
        <f t="shared" si="4"/>
        <v>-21.589999198913574</v>
      </c>
      <c r="T17" s="68">
        <f t="shared" si="5"/>
        <v>6</v>
      </c>
      <c r="U17" s="97"/>
      <c r="V17" s="69"/>
      <c r="W17" s="70">
        <f t="shared" si="6"/>
        <v>6</v>
      </c>
    </row>
    <row r="18" spans="1:23" ht="15.75" customHeight="1">
      <c r="A18" s="8">
        <v>13</v>
      </c>
      <c r="B18" s="71">
        <f>HRÁČI!B29</f>
        <v>127</v>
      </c>
      <c r="C18" s="72" t="str">
        <f>HRÁČI!C29</f>
        <v>Gavula</v>
      </c>
      <c r="D18" s="73" t="str">
        <f>HRÁČI!D29</f>
        <v>Gabriel</v>
      </c>
      <c r="E18" s="175">
        <v>4</v>
      </c>
      <c r="F18" s="128">
        <v>-15.279999732971191</v>
      </c>
      <c r="G18" s="129">
        <v>22</v>
      </c>
      <c r="H18" s="168">
        <f t="shared" si="0"/>
        <v>-11.050000190734863</v>
      </c>
      <c r="I18" s="130">
        <v>-26.329999923706055</v>
      </c>
      <c r="J18" s="21">
        <v>1</v>
      </c>
      <c r="K18" s="175">
        <v>4</v>
      </c>
      <c r="L18" s="128">
        <v>-4.119999885559082</v>
      </c>
      <c r="M18" s="129">
        <v>24</v>
      </c>
      <c r="N18" s="168">
        <f t="shared" si="1"/>
        <v>-0.5999999046325684</v>
      </c>
      <c r="O18" s="130">
        <v>-4.71999979019165</v>
      </c>
      <c r="P18" s="21">
        <v>5</v>
      </c>
      <c r="Q18" s="131">
        <f t="shared" si="2"/>
        <v>-19.399999618530273</v>
      </c>
      <c r="R18" s="170">
        <f t="shared" si="3"/>
        <v>46</v>
      </c>
      <c r="S18" s="132">
        <f t="shared" si="4"/>
        <v>-31.049999713897705</v>
      </c>
      <c r="T18" s="68">
        <f t="shared" si="5"/>
        <v>6</v>
      </c>
      <c r="U18" s="97"/>
      <c r="V18" s="69"/>
      <c r="W18" s="70">
        <f t="shared" si="6"/>
        <v>6</v>
      </c>
    </row>
    <row r="19" spans="1:23" ht="15.75" customHeight="1">
      <c r="A19" s="8">
        <v>14</v>
      </c>
      <c r="B19" s="71">
        <f>HRÁČI!B31</f>
        <v>129</v>
      </c>
      <c r="C19" s="72" t="str">
        <f>HRÁČI!C31</f>
        <v>Serbin</v>
      </c>
      <c r="D19" s="73" t="str">
        <f>HRÁČI!D31</f>
        <v>Rastislav</v>
      </c>
      <c r="E19" s="175">
        <v>1</v>
      </c>
      <c r="F19" s="128">
        <v>-14.760000228881836</v>
      </c>
      <c r="G19" s="129">
        <v>50</v>
      </c>
      <c r="H19" s="168">
        <f t="shared" si="0"/>
        <v>1.1000003814697266</v>
      </c>
      <c r="I19" s="130">
        <v>-13.65999984741211</v>
      </c>
      <c r="J19" s="21">
        <v>2</v>
      </c>
      <c r="K19" s="175">
        <v>4</v>
      </c>
      <c r="L19" s="128">
        <v>-4.460000038146973</v>
      </c>
      <c r="M19" s="129">
        <v>0</v>
      </c>
      <c r="N19" s="168">
        <f t="shared" si="1"/>
        <v>-4.199999809265137</v>
      </c>
      <c r="O19" s="130">
        <v>-8.65999984741211</v>
      </c>
      <c r="P19" s="21">
        <v>3</v>
      </c>
      <c r="Q19" s="131">
        <f t="shared" si="2"/>
        <v>-19.22000026702881</v>
      </c>
      <c r="R19" s="170">
        <f t="shared" si="3"/>
        <v>50</v>
      </c>
      <c r="S19" s="132">
        <f t="shared" si="4"/>
        <v>-22.31999969482422</v>
      </c>
      <c r="T19" s="68">
        <f t="shared" si="5"/>
        <v>5</v>
      </c>
      <c r="U19" s="97"/>
      <c r="V19" s="69"/>
      <c r="W19" s="70">
        <f t="shared" si="6"/>
        <v>5</v>
      </c>
    </row>
    <row r="20" spans="1:23" ht="15.75" customHeight="1">
      <c r="A20" s="1"/>
      <c r="C20" s="186" t="s">
        <v>123</v>
      </c>
      <c r="E20" s="187">
        <f>COUNTIF(E6:E19,"&gt;0")</f>
        <v>14</v>
      </c>
      <c r="F20" s="124"/>
      <c r="G20" s="7"/>
      <c r="H20" s="7">
        <f>SUM(H6:H19)</f>
        <v>2.603977918624878E-06</v>
      </c>
      <c r="I20" s="7">
        <f>SUM(I6:I19)</f>
        <v>2.559274435043335E-06</v>
      </c>
      <c r="J20" s="7"/>
      <c r="K20" s="124"/>
      <c r="L20" s="124"/>
      <c r="M20" s="7"/>
      <c r="N20" s="7">
        <f>SUM(N6:N19)</f>
        <v>1.1920928955078125E-06</v>
      </c>
      <c r="O20" s="7">
        <f>SUM(O6:O19)</f>
        <v>7.152557373046875E-07</v>
      </c>
      <c r="P20" s="7"/>
      <c r="Q20" s="7"/>
      <c r="R20" s="7"/>
      <c r="S20" s="7">
        <f>SUM(S6:S19)</f>
        <v>3.2745301723480225E-06</v>
      </c>
      <c r="T20" s="7"/>
      <c r="U20" s="7"/>
      <c r="V20" s="7"/>
      <c r="W20" s="7"/>
    </row>
    <row r="21" spans="1:23" ht="15.75" customHeight="1">
      <c r="A21" s="201" t="s">
        <v>104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180"/>
      <c r="S21" s="181"/>
      <c r="T21" s="181"/>
      <c r="U21" s="181"/>
      <c r="V21" s="181"/>
      <c r="W21" s="181"/>
    </row>
    <row r="22" spans="1:23" ht="15.75" customHeight="1">
      <c r="A22" s="182" t="s">
        <v>20</v>
      </c>
      <c r="B22" s="203" t="s">
        <v>121</v>
      </c>
      <c r="C22" s="203"/>
      <c r="D22" s="204" t="s">
        <v>122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183"/>
      <c r="S22" s="181"/>
      <c r="T22" s="181"/>
      <c r="U22" s="181"/>
      <c r="V22" s="181"/>
      <c r="W22" s="181"/>
    </row>
    <row r="23" spans="1:23" ht="15.75" customHeight="1">
      <c r="A23" s="126"/>
      <c r="B23" s="206"/>
      <c r="C23" s="206"/>
      <c r="D23" s="207"/>
      <c r="E23" s="208"/>
      <c r="F23" s="208"/>
      <c r="G23" s="208"/>
      <c r="H23" s="208"/>
      <c r="I23" s="208"/>
      <c r="J23" s="209"/>
      <c r="K23" s="209"/>
      <c r="L23" s="209"/>
      <c r="M23" s="209"/>
      <c r="N23" s="209"/>
      <c r="O23" s="209"/>
      <c r="P23" s="209"/>
      <c r="Q23" s="209"/>
      <c r="R23" s="123"/>
      <c r="S23" s="181"/>
      <c r="T23" s="181"/>
      <c r="U23" s="181"/>
      <c r="V23" s="181"/>
      <c r="W23" s="181"/>
    </row>
    <row r="24" spans="1:23" ht="15.75" customHeight="1">
      <c r="A24" s="127"/>
      <c r="B24" s="184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spans="1:23" ht="15.75" customHeight="1">
      <c r="A35" s="126"/>
      <c r="B35" s="206"/>
      <c r="C35" s="206"/>
      <c r="D35" s="207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123"/>
      <c r="S35" s="181"/>
      <c r="T35" s="181"/>
      <c r="U35" s="181"/>
      <c r="V35" s="181"/>
      <c r="W35" s="181"/>
    </row>
    <row r="36" spans="1:23" ht="15.75" customHeight="1">
      <c r="A36" s="127"/>
      <c r="B36" s="18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1"/>
      <c r="T36" s="181"/>
      <c r="U36" s="181"/>
      <c r="V36" s="181"/>
      <c r="W36" s="181"/>
    </row>
    <row r="37" ht="15.75" customHeight="1"/>
    <row r="38" ht="15.75" customHeight="1"/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1:Q21"/>
    <mergeCell ref="B22:C22"/>
    <mergeCell ref="D22:Q22"/>
    <mergeCell ref="B23:C23"/>
    <mergeCell ref="D23:Q23"/>
    <mergeCell ref="B25:C25"/>
    <mergeCell ref="D25:Q25"/>
    <mergeCell ref="B27:C27"/>
    <mergeCell ref="D27:Q27"/>
    <mergeCell ref="B35:C35"/>
    <mergeCell ref="D35:Q35"/>
    <mergeCell ref="B29:C29"/>
    <mergeCell ref="D29:Q29"/>
    <mergeCell ref="B31:C31"/>
    <mergeCell ref="D31:Q31"/>
    <mergeCell ref="B33:C33"/>
    <mergeCell ref="D33:Q33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/>
  <dimension ref="A1:AA57"/>
  <sheetViews>
    <sheetView showGridLines="0" zoomScale="90" zoomScaleNormal="90" zoomScalePageLayoutView="0" workbookViewId="0" topLeftCell="A1">
      <selection activeCell="Q6" sqref="Q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29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40455</v>
      </c>
      <c r="D4" s="20"/>
      <c r="E4" s="190">
        <f>COUNTIF(E6:E40,"&gt;0")</f>
        <v>15</v>
      </c>
      <c r="F4" s="125">
        <f>SUM(F6:F40)</f>
        <v>-2.384185791015625E-07</v>
      </c>
      <c r="G4" s="197" t="s">
        <v>118</v>
      </c>
      <c r="H4" s="198"/>
      <c r="I4" s="198"/>
      <c r="J4" s="199"/>
      <c r="K4" s="190">
        <f>COUNTIF(K6:K40,"&gt;0")</f>
        <v>15</v>
      </c>
      <c r="L4" s="125">
        <f>SUM(L6:L40)</f>
        <v>-6.854534149169922E-07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2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9.199999809265137</v>
      </c>
      <c r="G6" s="129">
        <v>20</v>
      </c>
      <c r="H6" s="168">
        <f aca="true" t="shared" si="0" ref="H6:H40">I6-F6</f>
        <v>-2.5</v>
      </c>
      <c r="I6" s="130">
        <v>6.699999809265137</v>
      </c>
      <c r="J6" s="21">
        <v>11</v>
      </c>
      <c r="K6" s="175">
        <v>2</v>
      </c>
      <c r="L6" s="128">
        <v>24.420000076293945</v>
      </c>
      <c r="M6" s="129">
        <v>24</v>
      </c>
      <c r="N6" s="168">
        <f aca="true" t="shared" si="1" ref="N6:N40">O6-L6</f>
        <v>-2.3999996185302734</v>
      </c>
      <c r="O6" s="130">
        <v>22.020000457763672</v>
      </c>
      <c r="P6" s="21">
        <v>15</v>
      </c>
      <c r="Q6" s="131">
        <f aca="true" t="shared" si="2" ref="Q6:Q40">F6+L6</f>
        <v>33.61999988555908</v>
      </c>
      <c r="R6" s="170">
        <f aca="true" t="shared" si="3" ref="R6:R40">G6+M6</f>
        <v>44</v>
      </c>
      <c r="S6" s="132">
        <f aca="true" t="shared" si="4" ref="S6:S40">I6+O6</f>
        <v>28.72000026702881</v>
      </c>
      <c r="T6" s="68">
        <f aca="true" t="shared" si="5" ref="T6:T40">J6+P6</f>
        <v>26</v>
      </c>
      <c r="U6" s="97">
        <v>2</v>
      </c>
      <c r="V6" s="69"/>
      <c r="W6" s="70">
        <f>T6+U6+V6</f>
        <v>28</v>
      </c>
    </row>
    <row r="7" spans="1:23" ht="15.75" customHeight="1">
      <c r="A7" s="8">
        <v>5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4</v>
      </c>
      <c r="F7" s="128">
        <v>12.619999885559082</v>
      </c>
      <c r="G7" s="129">
        <v>40</v>
      </c>
      <c r="H7" s="168">
        <f t="shared" si="0"/>
        <v>-2.59999942779541</v>
      </c>
      <c r="I7" s="130">
        <v>10.020000457763672</v>
      </c>
      <c r="J7" s="21">
        <v>12</v>
      </c>
      <c r="K7" s="175">
        <v>1</v>
      </c>
      <c r="L7" s="128">
        <v>-4.039999961853027</v>
      </c>
      <c r="M7" s="129">
        <v>50</v>
      </c>
      <c r="N7" s="168">
        <f t="shared" si="1"/>
        <v>-3.1500000953674316</v>
      </c>
      <c r="O7" s="130">
        <v>-7.190000057220459</v>
      </c>
      <c r="P7" s="21">
        <v>6</v>
      </c>
      <c r="Q7" s="131">
        <f t="shared" si="2"/>
        <v>8.579999923706055</v>
      </c>
      <c r="R7" s="170">
        <f t="shared" si="3"/>
        <v>90</v>
      </c>
      <c r="S7" s="132">
        <f t="shared" si="4"/>
        <v>2.830000400543213</v>
      </c>
      <c r="T7" s="68">
        <f t="shared" si="5"/>
        <v>18</v>
      </c>
      <c r="U7" s="97"/>
      <c r="V7" s="69">
        <v>1</v>
      </c>
      <c r="W7" s="70">
        <f>T7+U7+V7</f>
        <v>19</v>
      </c>
    </row>
    <row r="8" spans="1:23" ht="15.75" customHeight="1">
      <c r="A8" s="8">
        <v>8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2</v>
      </c>
      <c r="F8" s="128">
        <v>1.100000023841858</v>
      </c>
      <c r="G8" s="129">
        <v>34</v>
      </c>
      <c r="H8" s="168">
        <f t="shared" si="0"/>
        <v>-3.1999999284744263</v>
      </c>
      <c r="I8" s="130">
        <v>-2.0999999046325684</v>
      </c>
      <c r="J8" s="21">
        <v>7</v>
      </c>
      <c r="K8" s="175">
        <v>3</v>
      </c>
      <c r="L8" s="128">
        <v>5.199999809265137</v>
      </c>
      <c r="M8" s="129">
        <v>22</v>
      </c>
      <c r="N8" s="168">
        <f t="shared" si="1"/>
        <v>-6.099999785423279</v>
      </c>
      <c r="O8" s="130">
        <v>-0.8999999761581421</v>
      </c>
      <c r="P8" s="21">
        <v>8</v>
      </c>
      <c r="Q8" s="131">
        <f t="shared" si="2"/>
        <v>6.299999833106995</v>
      </c>
      <c r="R8" s="170">
        <f t="shared" si="3"/>
        <v>56</v>
      </c>
      <c r="S8" s="132">
        <f t="shared" si="4"/>
        <v>-2.9999998807907104</v>
      </c>
      <c r="T8" s="68">
        <f t="shared" si="5"/>
        <v>15</v>
      </c>
      <c r="U8" s="97"/>
      <c r="V8" s="69"/>
      <c r="W8" s="70">
        <f>T8+U8+V8</f>
        <v>15</v>
      </c>
    </row>
    <row r="9" spans="1:23" ht="15.75" customHeight="1">
      <c r="A9" s="8">
        <v>4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1</v>
      </c>
      <c r="F9" s="128">
        <v>5.760000228881836</v>
      </c>
      <c r="G9" s="129">
        <v>0</v>
      </c>
      <c r="H9" s="168">
        <f t="shared" si="0"/>
        <v>-11.600000381469727</v>
      </c>
      <c r="I9" s="130">
        <v>-5.840000152587891</v>
      </c>
      <c r="J9" s="21">
        <v>5</v>
      </c>
      <c r="K9" s="175">
        <v>3</v>
      </c>
      <c r="L9" s="128">
        <v>22.020000457763672</v>
      </c>
      <c r="M9" s="129">
        <v>32</v>
      </c>
      <c r="N9" s="168">
        <f t="shared" si="1"/>
        <v>-4.100000381469727</v>
      </c>
      <c r="O9" s="130">
        <v>17.920000076293945</v>
      </c>
      <c r="P9" s="21">
        <v>14</v>
      </c>
      <c r="Q9" s="131">
        <f t="shared" si="2"/>
        <v>27.780000686645508</v>
      </c>
      <c r="R9" s="170">
        <f t="shared" si="3"/>
        <v>32</v>
      </c>
      <c r="S9" s="132">
        <f t="shared" si="4"/>
        <v>12.079999923706055</v>
      </c>
      <c r="T9" s="68">
        <f t="shared" si="5"/>
        <v>19</v>
      </c>
      <c r="U9" s="97"/>
      <c r="V9" s="69"/>
      <c r="W9" s="70">
        <f>T9+U9+V9</f>
        <v>19</v>
      </c>
    </row>
    <row r="10" spans="1:23" ht="15.75" customHeight="1">
      <c r="A10" s="8">
        <v>16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9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3</v>
      </c>
      <c r="F11" s="128">
        <v>2.4600000381469727</v>
      </c>
      <c r="G11" s="129">
        <v>34</v>
      </c>
      <c r="H11" s="168">
        <f t="shared" si="0"/>
        <v>0.2999999523162842</v>
      </c>
      <c r="I11" s="130">
        <v>2.759999990463257</v>
      </c>
      <c r="J11" s="21">
        <v>9</v>
      </c>
      <c r="K11" s="175">
        <v>2</v>
      </c>
      <c r="L11" s="128">
        <v>-17.540000915527344</v>
      </c>
      <c r="M11" s="129">
        <v>75</v>
      </c>
      <c r="N11" s="168">
        <f t="shared" si="1"/>
        <v>7.80000114440918</v>
      </c>
      <c r="O11" s="130">
        <v>-9.739999771118164</v>
      </c>
      <c r="P11" s="21">
        <v>5</v>
      </c>
      <c r="Q11" s="131">
        <f t="shared" si="2"/>
        <v>-15.080000877380371</v>
      </c>
      <c r="R11" s="170">
        <f t="shared" si="3"/>
        <v>109</v>
      </c>
      <c r="S11" s="132">
        <f t="shared" si="4"/>
        <v>-6.979999780654907</v>
      </c>
      <c r="T11" s="68">
        <f t="shared" si="5"/>
        <v>14</v>
      </c>
      <c r="U11" s="97"/>
      <c r="V11" s="69"/>
      <c r="W11" s="70">
        <f>T11+U11+V11</f>
        <v>14</v>
      </c>
    </row>
    <row r="12" spans="1:23" ht="15.75" customHeight="1">
      <c r="A12" s="8">
        <v>17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/>
      <c r="F12" s="128"/>
      <c r="G12" s="129"/>
      <c r="H12" s="168">
        <f t="shared" si="0"/>
        <v>0</v>
      </c>
      <c r="I12" s="130"/>
      <c r="J12" s="21"/>
      <c r="K12" s="175"/>
      <c r="L12" s="128"/>
      <c r="M12" s="129"/>
      <c r="N12" s="168">
        <f t="shared" si="1"/>
        <v>0</v>
      </c>
      <c r="O12" s="130"/>
      <c r="P12" s="21"/>
      <c r="Q12" s="131">
        <f t="shared" si="2"/>
        <v>0</v>
      </c>
      <c r="R12" s="170">
        <f t="shared" si="3"/>
        <v>0</v>
      </c>
      <c r="S12" s="132">
        <f t="shared" si="4"/>
        <v>0</v>
      </c>
      <c r="T12" s="68">
        <f t="shared" si="5"/>
        <v>0</v>
      </c>
      <c r="U12" s="97"/>
      <c r="V12" s="69"/>
      <c r="W12" s="191" t="s">
        <v>128</v>
      </c>
    </row>
    <row r="13" spans="1:27" ht="15.75" customHeight="1">
      <c r="A13" s="8">
        <v>3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1</v>
      </c>
      <c r="F13" s="128">
        <v>6</v>
      </c>
      <c r="G13" s="129">
        <v>88</v>
      </c>
      <c r="H13" s="168">
        <f t="shared" si="0"/>
        <v>6</v>
      </c>
      <c r="I13" s="130">
        <v>12</v>
      </c>
      <c r="J13" s="21">
        <v>13</v>
      </c>
      <c r="K13" s="175">
        <v>1</v>
      </c>
      <c r="L13" s="128">
        <v>17.31999969482422</v>
      </c>
      <c r="M13" s="129">
        <v>18</v>
      </c>
      <c r="N13" s="168">
        <f t="shared" si="1"/>
        <v>-9.549999713897705</v>
      </c>
      <c r="O13" s="130">
        <v>7.769999980926514</v>
      </c>
      <c r="P13" s="21">
        <v>11</v>
      </c>
      <c r="Q13" s="131">
        <f t="shared" si="2"/>
        <v>23.31999969482422</v>
      </c>
      <c r="R13" s="170">
        <f t="shared" si="3"/>
        <v>106</v>
      </c>
      <c r="S13" s="132">
        <f t="shared" si="4"/>
        <v>19.769999980926514</v>
      </c>
      <c r="T13" s="68">
        <f t="shared" si="5"/>
        <v>24</v>
      </c>
      <c r="U13" s="97">
        <v>1</v>
      </c>
      <c r="V13" s="69">
        <v>2</v>
      </c>
      <c r="W13" s="70">
        <f>T13+U13+V13</f>
        <v>27</v>
      </c>
      <c r="AA13" s="19"/>
    </row>
    <row r="14" spans="1:23" ht="15.75" customHeight="1">
      <c r="A14" s="8">
        <v>18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19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20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21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22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23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24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13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3</v>
      </c>
      <c r="F21" s="128">
        <v>-8.680000305175781</v>
      </c>
      <c r="G21" s="129">
        <v>30</v>
      </c>
      <c r="H21" s="168">
        <f t="shared" si="0"/>
        <v>-0.5</v>
      </c>
      <c r="I21" s="130">
        <v>-9.180000305175781</v>
      </c>
      <c r="J21" s="21">
        <v>4</v>
      </c>
      <c r="K21" s="175">
        <v>3</v>
      </c>
      <c r="L21" s="128">
        <v>-14.140000343322754</v>
      </c>
      <c r="M21" s="129">
        <v>111</v>
      </c>
      <c r="N21" s="168">
        <f t="shared" si="1"/>
        <v>11.700000286102295</v>
      </c>
      <c r="O21" s="130">
        <v>-2.440000057220459</v>
      </c>
      <c r="P21" s="21">
        <v>7</v>
      </c>
      <c r="Q21" s="131">
        <f t="shared" si="2"/>
        <v>-22.820000648498535</v>
      </c>
      <c r="R21" s="170">
        <f t="shared" si="3"/>
        <v>141</v>
      </c>
      <c r="S21" s="132">
        <f t="shared" si="4"/>
        <v>-11.62000036239624</v>
      </c>
      <c r="T21" s="68">
        <f t="shared" si="5"/>
        <v>11</v>
      </c>
      <c r="U21" s="97"/>
      <c r="V21" s="69"/>
      <c r="W21" s="70">
        <f>T21+U21+V21</f>
        <v>11</v>
      </c>
    </row>
    <row r="22" spans="1:23" ht="15.75" customHeight="1">
      <c r="A22" s="8">
        <v>25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26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2</v>
      </c>
      <c r="F24" s="128">
        <v>16.540000915527344</v>
      </c>
      <c r="G24" s="129">
        <v>90</v>
      </c>
      <c r="H24" s="168">
        <f t="shared" si="0"/>
        <v>8</v>
      </c>
      <c r="I24" s="130">
        <v>24.540000915527344</v>
      </c>
      <c r="J24" s="21">
        <v>15</v>
      </c>
      <c r="K24" s="175">
        <v>1</v>
      </c>
      <c r="L24" s="128">
        <v>3.2799999713897705</v>
      </c>
      <c r="M24" s="129">
        <v>118</v>
      </c>
      <c r="N24" s="168">
        <f t="shared" si="1"/>
        <v>10.449999570846558</v>
      </c>
      <c r="O24" s="130">
        <v>13.729999542236328</v>
      </c>
      <c r="P24" s="21">
        <v>13</v>
      </c>
      <c r="Q24" s="131">
        <f t="shared" si="2"/>
        <v>19.820000886917114</v>
      </c>
      <c r="R24" s="170">
        <f t="shared" si="3"/>
        <v>208</v>
      </c>
      <c r="S24" s="132">
        <f t="shared" si="4"/>
        <v>38.27000045776367</v>
      </c>
      <c r="T24" s="68">
        <f t="shared" si="5"/>
        <v>28</v>
      </c>
      <c r="U24" s="97">
        <v>3</v>
      </c>
      <c r="V24" s="69">
        <v>3</v>
      </c>
      <c r="W24" s="169">
        <f>T24+U24+V24</f>
        <v>34</v>
      </c>
    </row>
    <row r="25" spans="1:23" ht="15.75" customHeight="1">
      <c r="A25" s="8">
        <v>7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1</v>
      </c>
      <c r="F25" s="128">
        <v>8.15999984741211</v>
      </c>
      <c r="G25" s="129">
        <v>130</v>
      </c>
      <c r="H25" s="168">
        <f t="shared" si="0"/>
        <v>14.399999618530273</v>
      </c>
      <c r="I25" s="130">
        <v>22.559999465942383</v>
      </c>
      <c r="J25" s="21">
        <v>14</v>
      </c>
      <c r="K25" s="175">
        <v>1</v>
      </c>
      <c r="L25" s="128">
        <v>-16.559999465942383</v>
      </c>
      <c r="M25" s="129">
        <v>77</v>
      </c>
      <c r="N25" s="168">
        <f t="shared" si="1"/>
        <v>2.2499990463256836</v>
      </c>
      <c r="O25" s="130">
        <v>-14.3100004196167</v>
      </c>
      <c r="P25" s="21">
        <v>2</v>
      </c>
      <c r="Q25" s="131">
        <f t="shared" si="2"/>
        <v>-8.399999618530273</v>
      </c>
      <c r="R25" s="170">
        <f t="shared" si="3"/>
        <v>207</v>
      </c>
      <c r="S25" s="132">
        <f t="shared" si="4"/>
        <v>8.249999046325684</v>
      </c>
      <c r="T25" s="68">
        <f t="shared" si="5"/>
        <v>16</v>
      </c>
      <c r="U25" s="97"/>
      <c r="V25" s="69"/>
      <c r="W25" s="70">
        <f>T25+U25+V25</f>
        <v>16</v>
      </c>
    </row>
    <row r="26" spans="1:23" ht="15.75" customHeight="1">
      <c r="A26" s="8">
        <v>27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12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2</v>
      </c>
      <c r="F27" s="128">
        <v>-9.220000267028809</v>
      </c>
      <c r="G27" s="129">
        <v>10</v>
      </c>
      <c r="H27" s="168">
        <f t="shared" si="0"/>
        <v>-7.999999046325684</v>
      </c>
      <c r="I27" s="130">
        <v>-17.219999313354492</v>
      </c>
      <c r="J27" s="21">
        <v>2</v>
      </c>
      <c r="K27" s="175">
        <v>4</v>
      </c>
      <c r="L27" s="128">
        <v>12.039999961853027</v>
      </c>
      <c r="M27" s="129">
        <v>57</v>
      </c>
      <c r="N27" s="168">
        <f t="shared" si="1"/>
        <v>-10.5</v>
      </c>
      <c r="O27" s="130">
        <v>1.5399999618530273</v>
      </c>
      <c r="P27" s="21">
        <v>10</v>
      </c>
      <c r="Q27" s="131">
        <f t="shared" si="2"/>
        <v>2.8199996948242188</v>
      </c>
      <c r="R27" s="170">
        <f t="shared" si="3"/>
        <v>67</v>
      </c>
      <c r="S27" s="132">
        <f t="shared" si="4"/>
        <v>-15.679999351501465</v>
      </c>
      <c r="T27" s="68">
        <f t="shared" si="5"/>
        <v>12</v>
      </c>
      <c r="U27" s="97"/>
      <c r="V27" s="69"/>
      <c r="W27" s="70">
        <f>T27+U27+V27</f>
        <v>12</v>
      </c>
    </row>
    <row r="28" spans="1:23" ht="15.75" customHeight="1">
      <c r="A28" s="8">
        <v>28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6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3</v>
      </c>
      <c r="F29" s="128">
        <v>-2.9800000190734863</v>
      </c>
      <c r="G29" s="129">
        <v>46</v>
      </c>
      <c r="H29" s="168">
        <f t="shared" si="0"/>
        <v>2.7000000178813934</v>
      </c>
      <c r="I29" s="130">
        <v>-0.2800000011920929</v>
      </c>
      <c r="J29" s="21">
        <v>8</v>
      </c>
      <c r="K29" s="175">
        <v>2</v>
      </c>
      <c r="L29" s="128">
        <v>-0.47999998927116394</v>
      </c>
      <c r="M29" s="129">
        <v>40</v>
      </c>
      <c r="N29" s="168">
        <f t="shared" si="1"/>
        <v>0.7999999821186066</v>
      </c>
      <c r="O29" s="130">
        <v>0.3199999928474426</v>
      </c>
      <c r="P29" s="21">
        <v>9</v>
      </c>
      <c r="Q29" s="131">
        <f t="shared" si="2"/>
        <v>-3.4600000083446503</v>
      </c>
      <c r="R29" s="170">
        <f t="shared" si="3"/>
        <v>86</v>
      </c>
      <c r="S29" s="132">
        <f t="shared" si="4"/>
        <v>0.03999999165534973</v>
      </c>
      <c r="T29" s="68">
        <f t="shared" si="5"/>
        <v>17</v>
      </c>
      <c r="U29" s="97"/>
      <c r="V29" s="69"/>
      <c r="W29" s="70">
        <f>T29+U29+V29</f>
        <v>17</v>
      </c>
    </row>
    <row r="30" spans="1:23" ht="15.75" customHeight="1">
      <c r="A30" s="8">
        <v>29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11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>
        <v>1</v>
      </c>
      <c r="F31" s="128">
        <v>-19.920000076293945</v>
      </c>
      <c r="G31" s="129">
        <v>14</v>
      </c>
      <c r="H31" s="168">
        <f t="shared" si="0"/>
        <v>-8.799999237060547</v>
      </c>
      <c r="I31" s="130">
        <v>-28.719999313354492</v>
      </c>
      <c r="J31" s="21">
        <v>1</v>
      </c>
      <c r="K31" s="175">
        <v>4</v>
      </c>
      <c r="L31" s="128">
        <v>-7.989999771118164</v>
      </c>
      <c r="M31" s="129">
        <v>242</v>
      </c>
      <c r="N31" s="168">
        <f t="shared" si="1"/>
        <v>17.25</v>
      </c>
      <c r="O31" s="130">
        <v>9.260000228881836</v>
      </c>
      <c r="P31" s="21">
        <v>12</v>
      </c>
      <c r="Q31" s="131">
        <f t="shared" si="2"/>
        <v>-27.90999984741211</v>
      </c>
      <c r="R31" s="170">
        <f t="shared" si="3"/>
        <v>256</v>
      </c>
      <c r="S31" s="132">
        <f t="shared" si="4"/>
        <v>-19.459999084472656</v>
      </c>
      <c r="T31" s="68">
        <f t="shared" si="5"/>
        <v>13</v>
      </c>
      <c r="U31" s="97"/>
      <c r="V31" s="69"/>
      <c r="W31" s="70">
        <f>T31+U31+V31</f>
        <v>13</v>
      </c>
    </row>
    <row r="32" spans="1:23" ht="15.75" customHeight="1">
      <c r="A32" s="8">
        <v>10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4</v>
      </c>
      <c r="F32" s="128">
        <v>1.100000023841858</v>
      </c>
      <c r="G32" s="129">
        <v>70</v>
      </c>
      <c r="H32" s="168">
        <f t="shared" si="0"/>
        <v>1.899999976158142</v>
      </c>
      <c r="I32" s="130">
        <v>3</v>
      </c>
      <c r="J32" s="21">
        <v>10</v>
      </c>
      <c r="K32" s="175">
        <v>2</v>
      </c>
      <c r="L32" s="128">
        <v>-6.400000095367432</v>
      </c>
      <c r="M32" s="129">
        <v>5</v>
      </c>
      <c r="N32" s="168">
        <f t="shared" si="1"/>
        <v>-6.200000286102295</v>
      </c>
      <c r="O32" s="130">
        <v>-12.600000381469727</v>
      </c>
      <c r="P32" s="21">
        <v>3</v>
      </c>
      <c r="Q32" s="131">
        <f t="shared" si="2"/>
        <v>-5.300000071525574</v>
      </c>
      <c r="R32" s="170">
        <f t="shared" si="3"/>
        <v>75</v>
      </c>
      <c r="S32" s="132">
        <f t="shared" si="4"/>
        <v>-9.600000381469727</v>
      </c>
      <c r="T32" s="68">
        <f t="shared" si="5"/>
        <v>13</v>
      </c>
      <c r="U32" s="97"/>
      <c r="V32" s="69"/>
      <c r="W32" s="70">
        <f>T32+U32+V32</f>
        <v>13</v>
      </c>
    </row>
    <row r="33" spans="1:23" ht="15.75" customHeight="1">
      <c r="A33" s="8">
        <v>30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15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4</v>
      </c>
      <c r="F34" s="128">
        <v>-13.720000267028809</v>
      </c>
      <c r="G34" s="129">
        <v>62</v>
      </c>
      <c r="H34" s="168">
        <f t="shared" si="0"/>
        <v>0.6999998092651367</v>
      </c>
      <c r="I34" s="130">
        <v>-13.020000457763672</v>
      </c>
      <c r="J34" s="21">
        <v>3</v>
      </c>
      <c r="K34" s="175">
        <v>4</v>
      </c>
      <c r="L34" s="128">
        <v>-4.050000190734863</v>
      </c>
      <c r="M34" s="129">
        <v>82</v>
      </c>
      <c r="N34" s="168">
        <f t="shared" si="1"/>
        <v>-6.75</v>
      </c>
      <c r="O34" s="130">
        <v>-10.800000190734863</v>
      </c>
      <c r="P34" s="21">
        <v>4</v>
      </c>
      <c r="Q34" s="131">
        <f t="shared" si="2"/>
        <v>-17.770000457763672</v>
      </c>
      <c r="R34" s="170">
        <f t="shared" si="3"/>
        <v>144</v>
      </c>
      <c r="S34" s="132">
        <f t="shared" si="4"/>
        <v>-23.820000648498535</v>
      </c>
      <c r="T34" s="68">
        <f t="shared" si="5"/>
        <v>7</v>
      </c>
      <c r="U34" s="97"/>
      <c r="V34" s="69"/>
      <c r="W34" s="70">
        <f>T34+U34+V34</f>
        <v>7</v>
      </c>
    </row>
    <row r="35" spans="1:23" ht="15.75" customHeight="1">
      <c r="A35" s="8">
        <v>31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/>
      <c r="F35" s="128"/>
      <c r="G35" s="129"/>
      <c r="H35" s="168">
        <f t="shared" si="0"/>
        <v>0</v>
      </c>
      <c r="I35" s="130"/>
      <c r="J35" s="21"/>
      <c r="K35" s="175"/>
      <c r="L35" s="128"/>
      <c r="M35" s="129"/>
      <c r="N35" s="168">
        <f t="shared" si="1"/>
        <v>0</v>
      </c>
      <c r="O35" s="130"/>
      <c r="P35" s="21"/>
      <c r="Q35" s="131">
        <f t="shared" si="2"/>
        <v>0</v>
      </c>
      <c r="R35" s="170">
        <f t="shared" si="3"/>
        <v>0</v>
      </c>
      <c r="S35" s="132">
        <f t="shared" si="4"/>
        <v>0</v>
      </c>
      <c r="T35" s="68">
        <f t="shared" si="5"/>
        <v>0</v>
      </c>
      <c r="U35" s="97"/>
      <c r="V35" s="69"/>
      <c r="W35" s="191" t="s">
        <v>128</v>
      </c>
    </row>
    <row r="36" spans="1:23" ht="15.75" customHeight="1">
      <c r="A36" s="8">
        <v>14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2</v>
      </c>
      <c r="F36" s="128">
        <v>-8.420000076293945</v>
      </c>
      <c r="G36" s="129">
        <v>66</v>
      </c>
      <c r="H36" s="168">
        <f t="shared" si="0"/>
        <v>3.200000286102295</v>
      </c>
      <c r="I36" s="130">
        <v>-5.21999979019165</v>
      </c>
      <c r="J36" s="21">
        <v>6</v>
      </c>
      <c r="K36" s="175">
        <v>3</v>
      </c>
      <c r="L36" s="128">
        <v>-13.079999923706055</v>
      </c>
      <c r="M36" s="129">
        <v>45</v>
      </c>
      <c r="N36" s="168">
        <f t="shared" si="1"/>
        <v>-1.5</v>
      </c>
      <c r="O36" s="130">
        <v>-14.579999923706055</v>
      </c>
      <c r="P36" s="21">
        <v>1</v>
      </c>
      <c r="Q36" s="131">
        <f t="shared" si="2"/>
        <v>-21.5</v>
      </c>
      <c r="R36" s="170">
        <f t="shared" si="3"/>
        <v>111</v>
      </c>
      <c r="S36" s="132">
        <f t="shared" si="4"/>
        <v>-19.799999713897705</v>
      </c>
      <c r="T36" s="68">
        <f t="shared" si="5"/>
        <v>7</v>
      </c>
      <c r="U36" s="97"/>
      <c r="V36" s="69"/>
      <c r="W36" s="70">
        <f>T36+U36+V36</f>
        <v>7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15</v>
      </c>
      <c r="F41" s="124"/>
      <c r="G41" s="7"/>
      <c r="H41" s="7">
        <f>SUM(H6:H40)</f>
        <v>1.6391277313232422E-06</v>
      </c>
      <c r="I41" s="7">
        <f>SUM(I6:I40)</f>
        <v>1.4007091522216797E-06</v>
      </c>
      <c r="J41" s="7"/>
      <c r="K41" s="124"/>
      <c r="L41" s="124"/>
      <c r="M41" s="7"/>
      <c r="N41" s="7">
        <f>SUM(N6:N40)</f>
        <v>1.4901161193847656E-07</v>
      </c>
      <c r="O41" s="7">
        <f>SUM(O6:O40)</f>
        <v>-5.364418029785156E-07</v>
      </c>
      <c r="P41" s="7"/>
      <c r="Q41" s="7"/>
      <c r="R41" s="7"/>
      <c r="S41" s="7">
        <f>SUM(S6:S40)</f>
        <v>8.642673492431641E-07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8"/>
  <dimension ref="A1:AA57"/>
  <sheetViews>
    <sheetView showGridLines="0" zoomScale="90" zoomScaleNormal="90" zoomScalePageLayoutView="0" workbookViewId="0" topLeftCell="A1">
      <selection activeCell="S10" sqref="S1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29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40455</v>
      </c>
      <c r="D4" s="20"/>
      <c r="E4" s="190">
        <f>COUNTIF(E6:E20,"&gt;0")</f>
        <v>15</v>
      </c>
      <c r="F4" s="125">
        <f>SUM(F6:F20)</f>
        <v>-2.384185791015625E-07</v>
      </c>
      <c r="G4" s="197" t="s">
        <v>118</v>
      </c>
      <c r="H4" s="198"/>
      <c r="I4" s="198"/>
      <c r="J4" s="199"/>
      <c r="K4" s="190">
        <f>COUNTIF(K6:K20,"&gt;0")</f>
        <v>15</v>
      </c>
      <c r="L4" s="125">
        <f>SUM(L6:L20)</f>
        <v>-6.854534149169922E-07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1</v>
      </c>
      <c r="B6" s="65">
        <f>HRÁČI!B21</f>
        <v>119</v>
      </c>
      <c r="C6" s="66" t="str">
        <f>HRÁČI!C21</f>
        <v>Češek</v>
      </c>
      <c r="D6" s="67" t="str">
        <f>HRÁČI!D21</f>
        <v>Ján</v>
      </c>
      <c r="E6" s="175">
        <v>2</v>
      </c>
      <c r="F6" s="128">
        <v>16.540000915527344</v>
      </c>
      <c r="G6" s="129">
        <v>90</v>
      </c>
      <c r="H6" s="168">
        <f aca="true" t="shared" si="0" ref="H6:H20">I6-F6</f>
        <v>8</v>
      </c>
      <c r="I6" s="130">
        <v>24.540000915527344</v>
      </c>
      <c r="J6" s="21">
        <v>15</v>
      </c>
      <c r="K6" s="175">
        <v>1</v>
      </c>
      <c r="L6" s="128">
        <v>3.2799999713897705</v>
      </c>
      <c r="M6" s="129">
        <v>118</v>
      </c>
      <c r="N6" s="168">
        <f aca="true" t="shared" si="1" ref="N6:N20">O6-L6</f>
        <v>10.449999570846558</v>
      </c>
      <c r="O6" s="130">
        <v>13.729999542236328</v>
      </c>
      <c r="P6" s="21">
        <v>13</v>
      </c>
      <c r="Q6" s="131">
        <f aca="true" t="shared" si="2" ref="Q6:Q20">F6+L6</f>
        <v>19.820000886917114</v>
      </c>
      <c r="R6" s="170">
        <f aca="true" t="shared" si="3" ref="R6:R20">G6+M6</f>
        <v>208</v>
      </c>
      <c r="S6" s="132">
        <f aca="true" t="shared" si="4" ref="S6:S20">I6+O6</f>
        <v>38.27000045776367</v>
      </c>
      <c r="T6" s="68">
        <f aca="true" t="shared" si="5" ref="T6:T20">J6+P6</f>
        <v>28</v>
      </c>
      <c r="U6" s="97">
        <v>3</v>
      </c>
      <c r="V6" s="69">
        <v>3</v>
      </c>
      <c r="W6" s="169">
        <f aca="true" t="shared" si="6" ref="W6:W20">T6+U6+V6</f>
        <v>34</v>
      </c>
    </row>
    <row r="7" spans="1:23" ht="15.75" customHeight="1">
      <c r="A7" s="8">
        <v>2</v>
      </c>
      <c r="B7" s="71">
        <f>HRÁČI!B3</f>
        <v>101</v>
      </c>
      <c r="C7" s="72" t="str">
        <f>HRÁČI!C3</f>
        <v>Dobiaš</v>
      </c>
      <c r="D7" s="73" t="str">
        <f>HRÁČI!D3</f>
        <v>Martin</v>
      </c>
      <c r="E7" s="175">
        <v>3</v>
      </c>
      <c r="F7" s="128">
        <v>9.199999809265137</v>
      </c>
      <c r="G7" s="129">
        <v>20</v>
      </c>
      <c r="H7" s="168">
        <f t="shared" si="0"/>
        <v>-2.5</v>
      </c>
      <c r="I7" s="130">
        <v>6.699999809265137</v>
      </c>
      <c r="J7" s="21">
        <v>11</v>
      </c>
      <c r="K7" s="175">
        <v>2</v>
      </c>
      <c r="L7" s="128">
        <v>24.420000076293945</v>
      </c>
      <c r="M7" s="129">
        <v>24</v>
      </c>
      <c r="N7" s="168">
        <f t="shared" si="1"/>
        <v>-2.3999996185302734</v>
      </c>
      <c r="O7" s="130">
        <v>22.020000457763672</v>
      </c>
      <c r="P7" s="21">
        <v>15</v>
      </c>
      <c r="Q7" s="131">
        <f t="shared" si="2"/>
        <v>33.61999988555908</v>
      </c>
      <c r="R7" s="170">
        <f t="shared" si="3"/>
        <v>44</v>
      </c>
      <c r="S7" s="132">
        <f t="shared" si="4"/>
        <v>28.72000026702881</v>
      </c>
      <c r="T7" s="68">
        <f t="shared" si="5"/>
        <v>26</v>
      </c>
      <c r="U7" s="97">
        <v>2</v>
      </c>
      <c r="V7" s="69"/>
      <c r="W7" s="70">
        <f t="shared" si="6"/>
        <v>28</v>
      </c>
    </row>
    <row r="8" spans="1:23" ht="15.75" customHeight="1">
      <c r="A8" s="8">
        <v>3</v>
      </c>
      <c r="B8" s="71">
        <f>HRÁČI!B10</f>
        <v>108</v>
      </c>
      <c r="C8" s="72" t="str">
        <f>HRÁČI!C10</f>
        <v>Vavríková</v>
      </c>
      <c r="D8" s="73" t="str">
        <f>HRÁČI!D10</f>
        <v>Lucia</v>
      </c>
      <c r="E8" s="175">
        <v>1</v>
      </c>
      <c r="F8" s="128">
        <v>6</v>
      </c>
      <c r="G8" s="129">
        <v>88</v>
      </c>
      <c r="H8" s="168">
        <f t="shared" si="0"/>
        <v>6</v>
      </c>
      <c r="I8" s="130">
        <v>12</v>
      </c>
      <c r="J8" s="21">
        <v>13</v>
      </c>
      <c r="K8" s="175">
        <v>1</v>
      </c>
      <c r="L8" s="128">
        <v>17.31999969482422</v>
      </c>
      <c r="M8" s="129">
        <v>18</v>
      </c>
      <c r="N8" s="168">
        <f t="shared" si="1"/>
        <v>-9.549999713897705</v>
      </c>
      <c r="O8" s="130">
        <v>7.769999980926514</v>
      </c>
      <c r="P8" s="21">
        <v>11</v>
      </c>
      <c r="Q8" s="131">
        <f t="shared" si="2"/>
        <v>23.31999969482422</v>
      </c>
      <c r="R8" s="170">
        <f t="shared" si="3"/>
        <v>106</v>
      </c>
      <c r="S8" s="132">
        <f t="shared" si="4"/>
        <v>19.769999980926514</v>
      </c>
      <c r="T8" s="68">
        <f t="shared" si="5"/>
        <v>24</v>
      </c>
      <c r="U8" s="97">
        <v>1</v>
      </c>
      <c r="V8" s="69">
        <v>2</v>
      </c>
      <c r="W8" s="70">
        <f t="shared" si="6"/>
        <v>27</v>
      </c>
    </row>
    <row r="9" spans="1:23" ht="15.75" customHeight="1">
      <c r="A9" s="8">
        <v>4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1</v>
      </c>
      <c r="F9" s="128">
        <v>5.760000228881836</v>
      </c>
      <c r="G9" s="129">
        <v>0</v>
      </c>
      <c r="H9" s="168">
        <f t="shared" si="0"/>
        <v>-11.600000381469727</v>
      </c>
      <c r="I9" s="130">
        <v>-5.840000152587891</v>
      </c>
      <c r="J9" s="21">
        <v>5</v>
      </c>
      <c r="K9" s="175">
        <v>3</v>
      </c>
      <c r="L9" s="128">
        <v>22.020000457763672</v>
      </c>
      <c r="M9" s="129">
        <v>32</v>
      </c>
      <c r="N9" s="168">
        <f t="shared" si="1"/>
        <v>-4.100000381469727</v>
      </c>
      <c r="O9" s="130">
        <v>17.920000076293945</v>
      </c>
      <c r="P9" s="21">
        <v>14</v>
      </c>
      <c r="Q9" s="131">
        <f t="shared" si="2"/>
        <v>27.780000686645508</v>
      </c>
      <c r="R9" s="170">
        <f t="shared" si="3"/>
        <v>32</v>
      </c>
      <c r="S9" s="132">
        <f t="shared" si="4"/>
        <v>12.079999923706055</v>
      </c>
      <c r="T9" s="68">
        <f t="shared" si="5"/>
        <v>19</v>
      </c>
      <c r="U9" s="97"/>
      <c r="V9" s="69"/>
      <c r="W9" s="70">
        <f t="shared" si="6"/>
        <v>19</v>
      </c>
    </row>
    <row r="10" spans="1:23" ht="15.75" customHeight="1">
      <c r="A10" s="8">
        <v>5</v>
      </c>
      <c r="B10" s="71">
        <f>HRÁČI!B4</f>
        <v>102</v>
      </c>
      <c r="C10" s="72" t="str">
        <f>HRÁČI!C4</f>
        <v>Leskovský  </v>
      </c>
      <c r="D10" s="73" t="str">
        <f>HRÁČI!D4</f>
        <v>Roman</v>
      </c>
      <c r="E10" s="175">
        <v>4</v>
      </c>
      <c r="F10" s="128">
        <v>12.619999885559082</v>
      </c>
      <c r="G10" s="129">
        <v>40</v>
      </c>
      <c r="H10" s="168">
        <f t="shared" si="0"/>
        <v>-2.59999942779541</v>
      </c>
      <c r="I10" s="130">
        <v>10.020000457763672</v>
      </c>
      <c r="J10" s="21">
        <v>12</v>
      </c>
      <c r="K10" s="175">
        <v>1</v>
      </c>
      <c r="L10" s="128">
        <v>-4.039999961853027</v>
      </c>
      <c r="M10" s="129">
        <v>50</v>
      </c>
      <c r="N10" s="168">
        <f t="shared" si="1"/>
        <v>-3.1500000953674316</v>
      </c>
      <c r="O10" s="130">
        <v>-7.190000057220459</v>
      </c>
      <c r="P10" s="21">
        <v>6</v>
      </c>
      <c r="Q10" s="131">
        <f t="shared" si="2"/>
        <v>8.579999923706055</v>
      </c>
      <c r="R10" s="170">
        <f t="shared" si="3"/>
        <v>90</v>
      </c>
      <c r="S10" s="132">
        <f t="shared" si="4"/>
        <v>2.830000400543213</v>
      </c>
      <c r="T10" s="68">
        <f t="shared" si="5"/>
        <v>18</v>
      </c>
      <c r="U10" s="97"/>
      <c r="V10" s="69">
        <v>1</v>
      </c>
      <c r="W10" s="70">
        <f t="shared" si="6"/>
        <v>19</v>
      </c>
    </row>
    <row r="11" spans="1:23" ht="15.75" customHeight="1">
      <c r="A11" s="8">
        <v>6</v>
      </c>
      <c r="B11" s="71">
        <f>HRÁČI!B26</f>
        <v>124</v>
      </c>
      <c r="C11" s="72" t="str">
        <f>HRÁČI!C26</f>
        <v>Biely</v>
      </c>
      <c r="D11" s="73" t="str">
        <f>HRÁČI!D26</f>
        <v>Peter</v>
      </c>
      <c r="E11" s="175">
        <v>3</v>
      </c>
      <c r="F11" s="128">
        <v>-2.9800000190734863</v>
      </c>
      <c r="G11" s="129">
        <v>46</v>
      </c>
      <c r="H11" s="168">
        <f t="shared" si="0"/>
        <v>2.7000000178813934</v>
      </c>
      <c r="I11" s="130">
        <v>-0.2800000011920929</v>
      </c>
      <c r="J11" s="21">
        <v>8</v>
      </c>
      <c r="K11" s="175">
        <v>2</v>
      </c>
      <c r="L11" s="128">
        <v>-0.47999998927116394</v>
      </c>
      <c r="M11" s="129">
        <v>40</v>
      </c>
      <c r="N11" s="168">
        <f t="shared" si="1"/>
        <v>0.7999999821186066</v>
      </c>
      <c r="O11" s="130">
        <v>0.3199999928474426</v>
      </c>
      <c r="P11" s="21">
        <v>9</v>
      </c>
      <c r="Q11" s="131">
        <f t="shared" si="2"/>
        <v>-3.4600000083446503</v>
      </c>
      <c r="R11" s="170">
        <f t="shared" si="3"/>
        <v>86</v>
      </c>
      <c r="S11" s="132">
        <f t="shared" si="4"/>
        <v>0.03999999165534973</v>
      </c>
      <c r="T11" s="68">
        <f t="shared" si="5"/>
        <v>17</v>
      </c>
      <c r="U11" s="97"/>
      <c r="V11" s="69"/>
      <c r="W11" s="70">
        <f t="shared" si="6"/>
        <v>17</v>
      </c>
    </row>
    <row r="12" spans="1:23" ht="15.75" customHeight="1">
      <c r="A12" s="8">
        <v>7</v>
      </c>
      <c r="B12" s="71">
        <f>HRÁČI!B22</f>
        <v>120</v>
      </c>
      <c r="C12" s="72" t="str">
        <f>HRÁČI!C22</f>
        <v>Urban</v>
      </c>
      <c r="D12" s="73" t="str">
        <f>HRÁČI!D22</f>
        <v>Daniel</v>
      </c>
      <c r="E12" s="175">
        <v>1</v>
      </c>
      <c r="F12" s="128">
        <v>8.15999984741211</v>
      </c>
      <c r="G12" s="129">
        <v>130</v>
      </c>
      <c r="H12" s="168">
        <f t="shared" si="0"/>
        <v>14.399999618530273</v>
      </c>
      <c r="I12" s="130">
        <v>22.559999465942383</v>
      </c>
      <c r="J12" s="21">
        <v>14</v>
      </c>
      <c r="K12" s="175">
        <v>1</v>
      </c>
      <c r="L12" s="128">
        <v>-16.559999465942383</v>
      </c>
      <c r="M12" s="129">
        <v>77</v>
      </c>
      <c r="N12" s="168">
        <f t="shared" si="1"/>
        <v>2.2499990463256836</v>
      </c>
      <c r="O12" s="130">
        <v>-14.3100004196167</v>
      </c>
      <c r="P12" s="21">
        <v>2</v>
      </c>
      <c r="Q12" s="131">
        <f t="shared" si="2"/>
        <v>-8.399999618530273</v>
      </c>
      <c r="R12" s="170">
        <f t="shared" si="3"/>
        <v>207</v>
      </c>
      <c r="S12" s="132">
        <f t="shared" si="4"/>
        <v>8.249999046325684</v>
      </c>
      <c r="T12" s="68">
        <f t="shared" si="5"/>
        <v>16</v>
      </c>
      <c r="U12" s="97"/>
      <c r="V12" s="69"/>
      <c r="W12" s="70">
        <f t="shared" si="6"/>
        <v>16</v>
      </c>
    </row>
    <row r="13" spans="1:27" ht="15.75" customHeight="1">
      <c r="A13" s="8">
        <v>8</v>
      </c>
      <c r="B13" s="71">
        <f>HRÁČI!B5</f>
        <v>103</v>
      </c>
      <c r="C13" s="72" t="str">
        <f>HRÁČI!C5</f>
        <v>Kazimír </v>
      </c>
      <c r="D13" s="73" t="str">
        <f>HRÁČI!D5</f>
        <v>Jozef</v>
      </c>
      <c r="E13" s="175">
        <v>2</v>
      </c>
      <c r="F13" s="128">
        <v>1.100000023841858</v>
      </c>
      <c r="G13" s="129">
        <v>34</v>
      </c>
      <c r="H13" s="168">
        <f t="shared" si="0"/>
        <v>-3.1999999284744263</v>
      </c>
      <c r="I13" s="130">
        <v>-2.0999999046325684</v>
      </c>
      <c r="J13" s="21">
        <v>7</v>
      </c>
      <c r="K13" s="175">
        <v>3</v>
      </c>
      <c r="L13" s="128">
        <v>5.199999809265137</v>
      </c>
      <c r="M13" s="129">
        <v>22</v>
      </c>
      <c r="N13" s="168">
        <f t="shared" si="1"/>
        <v>-6.099999785423279</v>
      </c>
      <c r="O13" s="130">
        <v>-0.8999999761581421</v>
      </c>
      <c r="P13" s="21">
        <v>8</v>
      </c>
      <c r="Q13" s="131">
        <f t="shared" si="2"/>
        <v>6.299999833106995</v>
      </c>
      <c r="R13" s="170">
        <f t="shared" si="3"/>
        <v>56</v>
      </c>
      <c r="S13" s="132">
        <f t="shared" si="4"/>
        <v>-2.9999998807907104</v>
      </c>
      <c r="T13" s="68">
        <f t="shared" si="5"/>
        <v>15</v>
      </c>
      <c r="U13" s="97"/>
      <c r="V13" s="69"/>
      <c r="W13" s="70">
        <f t="shared" si="6"/>
        <v>15</v>
      </c>
      <c r="AA13" s="19"/>
    </row>
    <row r="14" spans="1:23" ht="15.75" customHeight="1">
      <c r="A14" s="8">
        <v>9</v>
      </c>
      <c r="B14" s="71">
        <f>HRÁČI!B8</f>
        <v>106</v>
      </c>
      <c r="C14" s="72" t="str">
        <f>HRÁČI!C8</f>
        <v>Bisák </v>
      </c>
      <c r="D14" s="73" t="str">
        <f>HRÁČI!D8</f>
        <v>Viliam</v>
      </c>
      <c r="E14" s="175">
        <v>3</v>
      </c>
      <c r="F14" s="128">
        <v>2.4600000381469727</v>
      </c>
      <c r="G14" s="129">
        <v>34</v>
      </c>
      <c r="H14" s="168">
        <f t="shared" si="0"/>
        <v>0.2999999523162842</v>
      </c>
      <c r="I14" s="130">
        <v>2.759999990463257</v>
      </c>
      <c r="J14" s="21">
        <v>9</v>
      </c>
      <c r="K14" s="175">
        <v>2</v>
      </c>
      <c r="L14" s="128">
        <v>-17.540000915527344</v>
      </c>
      <c r="M14" s="129">
        <v>75</v>
      </c>
      <c r="N14" s="168">
        <f t="shared" si="1"/>
        <v>7.80000114440918</v>
      </c>
      <c r="O14" s="130">
        <v>-9.739999771118164</v>
      </c>
      <c r="P14" s="21">
        <v>5</v>
      </c>
      <c r="Q14" s="131">
        <f t="shared" si="2"/>
        <v>-15.080000877380371</v>
      </c>
      <c r="R14" s="170">
        <f t="shared" si="3"/>
        <v>109</v>
      </c>
      <c r="S14" s="132">
        <f t="shared" si="4"/>
        <v>-6.979999780654907</v>
      </c>
      <c r="T14" s="68">
        <f t="shared" si="5"/>
        <v>14</v>
      </c>
      <c r="U14" s="97"/>
      <c r="V14" s="69"/>
      <c r="W14" s="70">
        <f t="shared" si="6"/>
        <v>14</v>
      </c>
    </row>
    <row r="15" spans="1:23" ht="15.75" customHeight="1">
      <c r="A15" s="8">
        <v>10</v>
      </c>
      <c r="B15" s="71">
        <f>HRÁČI!B29</f>
        <v>127</v>
      </c>
      <c r="C15" s="72" t="str">
        <f>HRÁČI!C29</f>
        <v>Gavula</v>
      </c>
      <c r="D15" s="73" t="str">
        <f>HRÁČI!D29</f>
        <v>Gabriel</v>
      </c>
      <c r="E15" s="175">
        <v>4</v>
      </c>
      <c r="F15" s="128">
        <v>1.100000023841858</v>
      </c>
      <c r="G15" s="129">
        <v>70</v>
      </c>
      <c r="H15" s="168">
        <f t="shared" si="0"/>
        <v>1.899999976158142</v>
      </c>
      <c r="I15" s="130">
        <v>3</v>
      </c>
      <c r="J15" s="21">
        <v>10</v>
      </c>
      <c r="K15" s="175">
        <v>2</v>
      </c>
      <c r="L15" s="128">
        <v>-6.400000095367432</v>
      </c>
      <c r="M15" s="129">
        <v>5</v>
      </c>
      <c r="N15" s="168">
        <f t="shared" si="1"/>
        <v>-6.200000286102295</v>
      </c>
      <c r="O15" s="130">
        <v>-12.600000381469727</v>
      </c>
      <c r="P15" s="21">
        <v>3</v>
      </c>
      <c r="Q15" s="131">
        <f t="shared" si="2"/>
        <v>-5.300000071525574</v>
      </c>
      <c r="R15" s="170">
        <f t="shared" si="3"/>
        <v>75</v>
      </c>
      <c r="S15" s="132">
        <f t="shared" si="4"/>
        <v>-9.600000381469727</v>
      </c>
      <c r="T15" s="68">
        <f t="shared" si="5"/>
        <v>13</v>
      </c>
      <c r="U15" s="97"/>
      <c r="V15" s="69"/>
      <c r="W15" s="70">
        <f t="shared" si="6"/>
        <v>13</v>
      </c>
    </row>
    <row r="16" spans="1:23" ht="15.75" customHeight="1">
      <c r="A16" s="8">
        <v>11</v>
      </c>
      <c r="B16" s="71">
        <f>HRÁČI!B28</f>
        <v>126</v>
      </c>
      <c r="C16" s="72" t="str">
        <f>HRÁČI!C28</f>
        <v>Dohnány</v>
      </c>
      <c r="D16" s="73" t="str">
        <f>HRÁČI!D28</f>
        <v>Roman</v>
      </c>
      <c r="E16" s="175">
        <v>1</v>
      </c>
      <c r="F16" s="128">
        <v>-19.920000076293945</v>
      </c>
      <c r="G16" s="129">
        <v>14</v>
      </c>
      <c r="H16" s="168">
        <f t="shared" si="0"/>
        <v>-8.799999237060547</v>
      </c>
      <c r="I16" s="130">
        <v>-28.719999313354492</v>
      </c>
      <c r="J16" s="21">
        <v>1</v>
      </c>
      <c r="K16" s="175">
        <v>4</v>
      </c>
      <c r="L16" s="128">
        <v>-7.989999771118164</v>
      </c>
      <c r="M16" s="129">
        <v>242</v>
      </c>
      <c r="N16" s="168">
        <f t="shared" si="1"/>
        <v>17.25</v>
      </c>
      <c r="O16" s="130">
        <v>9.260000228881836</v>
      </c>
      <c r="P16" s="21">
        <v>12</v>
      </c>
      <c r="Q16" s="131">
        <f t="shared" si="2"/>
        <v>-27.90999984741211</v>
      </c>
      <c r="R16" s="170">
        <f t="shared" si="3"/>
        <v>256</v>
      </c>
      <c r="S16" s="132">
        <f t="shared" si="4"/>
        <v>-19.459999084472656</v>
      </c>
      <c r="T16" s="68">
        <f t="shared" si="5"/>
        <v>13</v>
      </c>
      <c r="U16" s="97"/>
      <c r="V16" s="69"/>
      <c r="W16" s="70">
        <f t="shared" si="6"/>
        <v>13</v>
      </c>
    </row>
    <row r="17" spans="1:23" ht="15.75" customHeight="1">
      <c r="A17" s="8">
        <v>12</v>
      </c>
      <c r="B17" s="71">
        <f>HRÁČI!B24</f>
        <v>122</v>
      </c>
      <c r="C17" s="72" t="str">
        <f>HRÁČI!C24</f>
        <v>Šereš</v>
      </c>
      <c r="D17" s="73" t="str">
        <f>HRÁČI!D24</f>
        <v>Karol</v>
      </c>
      <c r="E17" s="175">
        <v>2</v>
      </c>
      <c r="F17" s="128">
        <v>-9.220000267028809</v>
      </c>
      <c r="G17" s="129">
        <v>10</v>
      </c>
      <c r="H17" s="168">
        <f t="shared" si="0"/>
        <v>-7.999999046325684</v>
      </c>
      <c r="I17" s="130">
        <v>-17.219999313354492</v>
      </c>
      <c r="J17" s="21">
        <v>2</v>
      </c>
      <c r="K17" s="175">
        <v>4</v>
      </c>
      <c r="L17" s="128">
        <v>12.039999961853027</v>
      </c>
      <c r="M17" s="129">
        <v>57</v>
      </c>
      <c r="N17" s="168">
        <f t="shared" si="1"/>
        <v>-10.5</v>
      </c>
      <c r="O17" s="130">
        <v>1.5399999618530273</v>
      </c>
      <c r="P17" s="21">
        <v>10</v>
      </c>
      <c r="Q17" s="131">
        <f t="shared" si="2"/>
        <v>2.8199996948242188</v>
      </c>
      <c r="R17" s="170">
        <f t="shared" si="3"/>
        <v>67</v>
      </c>
      <c r="S17" s="132">
        <f t="shared" si="4"/>
        <v>-15.679999351501465</v>
      </c>
      <c r="T17" s="68">
        <f t="shared" si="5"/>
        <v>12</v>
      </c>
      <c r="U17" s="97"/>
      <c r="V17" s="69"/>
      <c r="W17" s="70">
        <f t="shared" si="6"/>
        <v>12</v>
      </c>
    </row>
    <row r="18" spans="1:23" ht="15.75" customHeight="1">
      <c r="A18" s="8">
        <v>13</v>
      </c>
      <c r="B18" s="71">
        <f>HRÁČI!B18</f>
        <v>116</v>
      </c>
      <c r="C18" s="72" t="str">
        <f>HRÁČI!C18</f>
        <v>Učník</v>
      </c>
      <c r="D18" s="73" t="str">
        <f>HRÁČI!D18</f>
        <v>Stanislav</v>
      </c>
      <c r="E18" s="175">
        <v>3</v>
      </c>
      <c r="F18" s="128">
        <v>-8.680000305175781</v>
      </c>
      <c r="G18" s="129">
        <v>30</v>
      </c>
      <c r="H18" s="168">
        <f t="shared" si="0"/>
        <v>-0.5</v>
      </c>
      <c r="I18" s="130">
        <v>-9.180000305175781</v>
      </c>
      <c r="J18" s="21">
        <v>4</v>
      </c>
      <c r="K18" s="175">
        <v>3</v>
      </c>
      <c r="L18" s="128">
        <v>-14.140000343322754</v>
      </c>
      <c r="M18" s="129">
        <v>111</v>
      </c>
      <c r="N18" s="168">
        <f t="shared" si="1"/>
        <v>11.700000286102295</v>
      </c>
      <c r="O18" s="130">
        <v>-2.440000057220459</v>
      </c>
      <c r="P18" s="21">
        <v>7</v>
      </c>
      <c r="Q18" s="131">
        <f t="shared" si="2"/>
        <v>-22.820000648498535</v>
      </c>
      <c r="R18" s="170">
        <f t="shared" si="3"/>
        <v>141</v>
      </c>
      <c r="S18" s="132">
        <f t="shared" si="4"/>
        <v>-11.62000036239624</v>
      </c>
      <c r="T18" s="68">
        <f t="shared" si="5"/>
        <v>11</v>
      </c>
      <c r="U18" s="97"/>
      <c r="V18" s="69"/>
      <c r="W18" s="70">
        <f t="shared" si="6"/>
        <v>11</v>
      </c>
    </row>
    <row r="19" spans="1:23" ht="15.75" customHeight="1">
      <c r="A19" s="8">
        <v>14</v>
      </c>
      <c r="B19" s="71">
        <f>HRÁČI!B33</f>
        <v>131</v>
      </c>
      <c r="C19" s="72" t="str">
        <f>HRÁČI!C33</f>
        <v>Gregor</v>
      </c>
      <c r="D19" s="73" t="str">
        <f>HRÁČI!D33</f>
        <v>Vladimír</v>
      </c>
      <c r="E19" s="175">
        <v>2</v>
      </c>
      <c r="F19" s="128">
        <v>-8.420000076293945</v>
      </c>
      <c r="G19" s="129">
        <v>66</v>
      </c>
      <c r="H19" s="168">
        <f t="shared" si="0"/>
        <v>3.200000286102295</v>
      </c>
      <c r="I19" s="130">
        <v>-5.21999979019165</v>
      </c>
      <c r="J19" s="21">
        <v>6</v>
      </c>
      <c r="K19" s="175">
        <v>3</v>
      </c>
      <c r="L19" s="128">
        <v>-13.079999923706055</v>
      </c>
      <c r="M19" s="129">
        <v>45</v>
      </c>
      <c r="N19" s="168">
        <f t="shared" si="1"/>
        <v>-1.5</v>
      </c>
      <c r="O19" s="130">
        <v>-14.579999923706055</v>
      </c>
      <c r="P19" s="21">
        <v>1</v>
      </c>
      <c r="Q19" s="131">
        <f t="shared" si="2"/>
        <v>-21.5</v>
      </c>
      <c r="R19" s="170">
        <f t="shared" si="3"/>
        <v>111</v>
      </c>
      <c r="S19" s="132">
        <f t="shared" si="4"/>
        <v>-19.799999713897705</v>
      </c>
      <c r="T19" s="68">
        <f t="shared" si="5"/>
        <v>7</v>
      </c>
      <c r="U19" s="97"/>
      <c r="V19" s="69"/>
      <c r="W19" s="70">
        <f t="shared" si="6"/>
        <v>7</v>
      </c>
    </row>
    <row r="20" spans="1:23" ht="15.75" customHeight="1">
      <c r="A20" s="8">
        <v>15</v>
      </c>
      <c r="B20" s="71">
        <f>HRÁČI!B31</f>
        <v>129</v>
      </c>
      <c r="C20" s="72" t="str">
        <f>HRÁČI!C31</f>
        <v>Serbin</v>
      </c>
      <c r="D20" s="73" t="str">
        <f>HRÁČI!D31</f>
        <v>Rastislav</v>
      </c>
      <c r="E20" s="175">
        <v>4</v>
      </c>
      <c r="F20" s="128">
        <v>-13.720000267028809</v>
      </c>
      <c r="G20" s="129">
        <v>62</v>
      </c>
      <c r="H20" s="168">
        <f t="shared" si="0"/>
        <v>0.6999998092651367</v>
      </c>
      <c r="I20" s="130">
        <v>-13.020000457763672</v>
      </c>
      <c r="J20" s="21">
        <v>3</v>
      </c>
      <c r="K20" s="175">
        <v>4</v>
      </c>
      <c r="L20" s="128">
        <v>-4.050000190734863</v>
      </c>
      <c r="M20" s="129">
        <v>82</v>
      </c>
      <c r="N20" s="168">
        <f t="shared" si="1"/>
        <v>-6.75</v>
      </c>
      <c r="O20" s="130">
        <v>-10.800000190734863</v>
      </c>
      <c r="P20" s="21">
        <v>4</v>
      </c>
      <c r="Q20" s="131">
        <f t="shared" si="2"/>
        <v>-17.770000457763672</v>
      </c>
      <c r="R20" s="170">
        <f t="shared" si="3"/>
        <v>144</v>
      </c>
      <c r="S20" s="132">
        <f t="shared" si="4"/>
        <v>-23.820000648498535</v>
      </c>
      <c r="T20" s="68">
        <f t="shared" si="5"/>
        <v>7</v>
      </c>
      <c r="U20" s="97"/>
      <c r="V20" s="69"/>
      <c r="W20" s="70">
        <f t="shared" si="6"/>
        <v>7</v>
      </c>
    </row>
    <row r="21" spans="1:23" ht="15.75" customHeight="1">
      <c r="A21" s="1"/>
      <c r="C21" s="186" t="s">
        <v>123</v>
      </c>
      <c r="E21" s="187">
        <f>COUNTIF(E6:E20,"&gt;0")</f>
        <v>15</v>
      </c>
      <c r="F21" s="124"/>
      <c r="G21" s="7"/>
      <c r="H21" s="7">
        <f>SUM(H6:H20)</f>
        <v>1.6391277313232422E-06</v>
      </c>
      <c r="I21" s="7">
        <f>SUM(I6:I20)</f>
        <v>1.4007091522216797E-06</v>
      </c>
      <c r="J21" s="7"/>
      <c r="K21" s="124"/>
      <c r="L21" s="124"/>
      <c r="M21" s="7"/>
      <c r="N21" s="7">
        <f>SUM(N6:N20)</f>
        <v>1.4901161193847656E-07</v>
      </c>
      <c r="O21" s="7">
        <f>SUM(O6:O20)</f>
        <v>-5.364418029785156E-07</v>
      </c>
      <c r="P21" s="7"/>
      <c r="Q21" s="7"/>
      <c r="R21" s="7"/>
      <c r="S21" s="7">
        <f>SUM(S6:S20)</f>
        <v>8.642673492431641E-07</v>
      </c>
      <c r="T21" s="7"/>
      <c r="U21" s="7"/>
      <c r="V21" s="7"/>
      <c r="W21" s="7"/>
    </row>
    <row r="22" spans="1:23" ht="15.75" customHeight="1">
      <c r="A22" s="201" t="s">
        <v>104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180"/>
      <c r="S22" s="181"/>
      <c r="T22" s="181"/>
      <c r="U22" s="181"/>
      <c r="V22" s="181"/>
      <c r="W22" s="181"/>
    </row>
    <row r="23" spans="1:23" ht="15.75" customHeight="1">
      <c r="A23" s="182" t="s">
        <v>20</v>
      </c>
      <c r="B23" s="203" t="s">
        <v>121</v>
      </c>
      <c r="C23" s="203"/>
      <c r="D23" s="204" t="s">
        <v>122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83"/>
      <c r="S23" s="181"/>
      <c r="T23" s="181"/>
      <c r="U23" s="181"/>
      <c r="V23" s="181"/>
      <c r="W23" s="181"/>
    </row>
    <row r="24" spans="1:23" ht="15.75" customHeight="1">
      <c r="A24" s="126"/>
      <c r="B24" s="206"/>
      <c r="C24" s="206"/>
      <c r="D24" s="207"/>
      <c r="E24" s="208"/>
      <c r="F24" s="208"/>
      <c r="G24" s="208"/>
      <c r="H24" s="208"/>
      <c r="I24" s="208"/>
      <c r="J24" s="209"/>
      <c r="K24" s="209"/>
      <c r="L24" s="209"/>
      <c r="M24" s="209"/>
      <c r="N24" s="209"/>
      <c r="O24" s="209"/>
      <c r="P24" s="209"/>
      <c r="Q24" s="209"/>
      <c r="R24" s="123"/>
      <c r="S24" s="181"/>
      <c r="T24" s="181"/>
      <c r="U24" s="181"/>
      <c r="V24" s="181"/>
      <c r="W24" s="181"/>
    </row>
    <row r="25" spans="1:23" ht="15.75" customHeight="1">
      <c r="A25" s="127"/>
      <c r="B25" s="184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1"/>
      <c r="T25" s="181"/>
      <c r="U25" s="181"/>
      <c r="V25" s="181"/>
      <c r="W25" s="181"/>
    </row>
    <row r="26" spans="1:23" ht="15.75" customHeight="1">
      <c r="A26" s="126"/>
      <c r="B26" s="206"/>
      <c r="C26" s="206"/>
      <c r="D26" s="207"/>
      <c r="E26" s="208"/>
      <c r="F26" s="208"/>
      <c r="G26" s="208"/>
      <c r="H26" s="208"/>
      <c r="I26" s="208"/>
      <c r="J26" s="209"/>
      <c r="K26" s="209"/>
      <c r="L26" s="209"/>
      <c r="M26" s="209"/>
      <c r="N26" s="209"/>
      <c r="O26" s="209"/>
      <c r="P26" s="209"/>
      <c r="Q26" s="209"/>
      <c r="R26" s="123"/>
      <c r="S26" s="181"/>
      <c r="T26" s="181"/>
      <c r="U26" s="181"/>
      <c r="V26" s="181"/>
      <c r="W26" s="181"/>
    </row>
    <row r="27" spans="1:23" ht="15.75" customHeight="1">
      <c r="A27" s="127"/>
      <c r="B27" s="184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1"/>
      <c r="T27" s="181"/>
      <c r="U27" s="181"/>
      <c r="V27" s="181"/>
      <c r="W27" s="181"/>
    </row>
    <row r="28" spans="1:23" ht="15.75" customHeight="1">
      <c r="A28" s="126"/>
      <c r="B28" s="206"/>
      <c r="C28" s="206"/>
      <c r="D28" s="207"/>
      <c r="E28" s="208"/>
      <c r="F28" s="208"/>
      <c r="G28" s="208"/>
      <c r="H28" s="208"/>
      <c r="I28" s="208"/>
      <c r="J28" s="209"/>
      <c r="K28" s="209"/>
      <c r="L28" s="209"/>
      <c r="M28" s="209"/>
      <c r="N28" s="209"/>
      <c r="O28" s="209"/>
      <c r="P28" s="209"/>
      <c r="Q28" s="209"/>
      <c r="R28" s="123"/>
      <c r="S28" s="181"/>
      <c r="T28" s="181"/>
      <c r="U28" s="181"/>
      <c r="V28" s="181"/>
      <c r="W28" s="181"/>
    </row>
    <row r="29" spans="1:23" ht="15.75" customHeight="1">
      <c r="A29" s="127"/>
      <c r="B29" s="184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1"/>
      <c r="T29" s="181"/>
      <c r="U29" s="181"/>
      <c r="V29" s="181"/>
      <c r="W29" s="181"/>
    </row>
    <row r="30" spans="1:23" ht="15.75" customHeight="1">
      <c r="A30" s="126"/>
      <c r="B30" s="206"/>
      <c r="C30" s="206"/>
      <c r="D30" s="207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123"/>
      <c r="S30" s="181"/>
      <c r="T30" s="181"/>
      <c r="U30" s="181"/>
      <c r="V30" s="181"/>
      <c r="W30" s="181"/>
    </row>
    <row r="31" spans="1:23" ht="15.75" customHeight="1">
      <c r="A31" s="127"/>
      <c r="B31" s="184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1"/>
      <c r="T31" s="181"/>
      <c r="U31" s="181"/>
      <c r="V31" s="181"/>
      <c r="W31" s="181"/>
    </row>
    <row r="32" spans="1:23" ht="15.75" customHeight="1">
      <c r="A32" s="126"/>
      <c r="B32" s="206"/>
      <c r="C32" s="206"/>
      <c r="D32" s="207"/>
      <c r="E32" s="208"/>
      <c r="F32" s="208"/>
      <c r="G32" s="208"/>
      <c r="H32" s="208"/>
      <c r="I32" s="208"/>
      <c r="J32" s="209"/>
      <c r="K32" s="209"/>
      <c r="L32" s="209"/>
      <c r="M32" s="209"/>
      <c r="N32" s="209"/>
      <c r="O32" s="209"/>
      <c r="P32" s="209"/>
      <c r="Q32" s="209"/>
      <c r="R32" s="123"/>
      <c r="S32" s="181"/>
      <c r="T32" s="181"/>
      <c r="U32" s="181"/>
      <c r="V32" s="181"/>
      <c r="W32" s="181"/>
    </row>
    <row r="33" spans="1:23" ht="15.75" customHeight="1">
      <c r="A33" s="127"/>
      <c r="B33" s="184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1"/>
      <c r="T33" s="181"/>
      <c r="U33" s="181"/>
      <c r="V33" s="181"/>
      <c r="W33" s="181"/>
    </row>
    <row r="34" spans="1:23" ht="15.75" customHeight="1">
      <c r="A34" s="126"/>
      <c r="B34" s="206"/>
      <c r="C34" s="206"/>
      <c r="D34" s="207"/>
      <c r="E34" s="208"/>
      <c r="F34" s="208"/>
      <c r="G34" s="208"/>
      <c r="H34" s="208"/>
      <c r="I34" s="208"/>
      <c r="J34" s="209"/>
      <c r="K34" s="209"/>
      <c r="L34" s="209"/>
      <c r="M34" s="209"/>
      <c r="N34" s="209"/>
      <c r="O34" s="209"/>
      <c r="P34" s="209"/>
      <c r="Q34" s="209"/>
      <c r="R34" s="123"/>
      <c r="S34" s="181"/>
      <c r="T34" s="181"/>
      <c r="U34" s="181"/>
      <c r="V34" s="181"/>
      <c r="W34" s="181"/>
    </row>
    <row r="35" spans="1:23" ht="15.75" customHeight="1">
      <c r="A35" s="127"/>
      <c r="B35" s="184"/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1"/>
      <c r="T35" s="181"/>
      <c r="U35" s="181"/>
      <c r="V35" s="181"/>
      <c r="W35" s="181"/>
    </row>
    <row r="36" spans="1:23" ht="15.75" customHeight="1">
      <c r="A36" s="126"/>
      <c r="B36" s="206"/>
      <c r="C36" s="206"/>
      <c r="D36" s="207"/>
      <c r="E36" s="208"/>
      <c r="F36" s="208"/>
      <c r="G36" s="208"/>
      <c r="H36" s="208"/>
      <c r="I36" s="208"/>
      <c r="J36" s="209"/>
      <c r="K36" s="209"/>
      <c r="L36" s="209"/>
      <c r="M36" s="209"/>
      <c r="N36" s="209"/>
      <c r="O36" s="209"/>
      <c r="P36" s="209"/>
      <c r="Q36" s="209"/>
      <c r="R36" s="123"/>
      <c r="S36" s="181"/>
      <c r="T36" s="181"/>
      <c r="U36" s="181"/>
      <c r="V36" s="181"/>
      <c r="W36" s="181"/>
    </row>
    <row r="37" spans="1:23" ht="15.75" customHeight="1">
      <c r="A37" s="127"/>
      <c r="B37" s="184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1"/>
      <c r="T37" s="181"/>
      <c r="U37" s="181"/>
      <c r="V37" s="181"/>
      <c r="W37" s="181"/>
    </row>
    <row r="38" ht="15.75" customHeight="1"/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2:Q22"/>
    <mergeCell ref="B23:C23"/>
    <mergeCell ref="D23:Q23"/>
    <mergeCell ref="B24:C24"/>
    <mergeCell ref="D24:Q24"/>
    <mergeCell ref="B26:C26"/>
    <mergeCell ref="D26:Q26"/>
    <mergeCell ref="B28:C28"/>
    <mergeCell ref="D28:Q28"/>
    <mergeCell ref="B36:C36"/>
    <mergeCell ref="D36:Q36"/>
    <mergeCell ref="B30:C30"/>
    <mergeCell ref="D30:Q30"/>
    <mergeCell ref="B32:C32"/>
    <mergeCell ref="D32:Q32"/>
    <mergeCell ref="B34:C34"/>
    <mergeCell ref="D34:Q3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7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45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40483</v>
      </c>
      <c r="D4" s="20"/>
      <c r="E4" s="190">
        <f>COUNTIF(E6:E40,"&gt;0")</f>
        <v>14</v>
      </c>
      <c r="F4" s="125">
        <f>SUM(F6:F40)</f>
        <v>3.0547380447387695E-07</v>
      </c>
      <c r="G4" s="197" t="s">
        <v>118</v>
      </c>
      <c r="H4" s="198"/>
      <c r="I4" s="198"/>
      <c r="J4" s="199"/>
      <c r="K4" s="190">
        <f>COUNTIF(K6:K40,"&gt;0")</f>
        <v>14</v>
      </c>
      <c r="L4" s="125">
        <f>SUM(L6:L40)</f>
        <v>5.960464477539062E-07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4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2.880000114440918</v>
      </c>
      <c r="G6" s="129">
        <v>40</v>
      </c>
      <c r="H6" s="168">
        <f aca="true" t="shared" si="0" ref="H6:H40">I6-F6</f>
        <v>-2.0000001192092896</v>
      </c>
      <c r="I6" s="130">
        <v>0.8799999952316284</v>
      </c>
      <c r="J6" s="21">
        <v>7</v>
      </c>
      <c r="K6" s="175">
        <v>2</v>
      </c>
      <c r="L6" s="128">
        <v>3.3399999141693115</v>
      </c>
      <c r="M6" s="129">
        <v>66</v>
      </c>
      <c r="N6" s="168">
        <f aca="true" t="shared" si="1" ref="N6:N40">O6-L6</f>
        <v>3.3999998569488525</v>
      </c>
      <c r="O6" s="130">
        <v>6.739999771118164</v>
      </c>
      <c r="P6" s="21">
        <v>12</v>
      </c>
      <c r="Q6" s="131">
        <f aca="true" t="shared" si="2" ref="Q6:Q40">F6+L6</f>
        <v>6.2200000286102295</v>
      </c>
      <c r="R6" s="170">
        <f aca="true" t="shared" si="3" ref="R6:R40">G6+M6</f>
        <v>106</v>
      </c>
      <c r="S6" s="132">
        <f aca="true" t="shared" si="4" ref="S6:S40">I6+O6</f>
        <v>7.6199997663497925</v>
      </c>
      <c r="T6" s="68">
        <f aca="true" t="shared" si="5" ref="T6:T40">J6+P6</f>
        <v>19</v>
      </c>
      <c r="U6" s="97"/>
      <c r="V6" s="69"/>
      <c r="W6" s="70">
        <f>T6+U6+V6</f>
        <v>19</v>
      </c>
      <c r="AA6" s="19"/>
    </row>
    <row r="7" spans="1:23" ht="15.75" customHeight="1">
      <c r="A7" s="8">
        <v>7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2</v>
      </c>
      <c r="F7" s="128">
        <v>3.819999933242798</v>
      </c>
      <c r="G7" s="129">
        <v>77</v>
      </c>
      <c r="H7" s="168">
        <f t="shared" si="0"/>
        <v>8.249999761581421</v>
      </c>
      <c r="I7" s="130">
        <v>12.069999694824219</v>
      </c>
      <c r="J7" s="21">
        <v>12</v>
      </c>
      <c r="K7" s="175">
        <v>1</v>
      </c>
      <c r="L7" s="128">
        <v>-12.760000228881836</v>
      </c>
      <c r="M7" s="129">
        <v>10</v>
      </c>
      <c r="N7" s="168">
        <f t="shared" si="1"/>
        <v>-5.299999237060547</v>
      </c>
      <c r="O7" s="130">
        <v>-18.059999465942383</v>
      </c>
      <c r="P7" s="21">
        <v>1</v>
      </c>
      <c r="Q7" s="131">
        <f t="shared" si="2"/>
        <v>-8.940000295639038</v>
      </c>
      <c r="R7" s="170">
        <f t="shared" si="3"/>
        <v>87</v>
      </c>
      <c r="S7" s="132">
        <f t="shared" si="4"/>
        <v>-5.989999771118164</v>
      </c>
      <c r="T7" s="68">
        <f t="shared" si="5"/>
        <v>13</v>
      </c>
      <c r="U7" s="97"/>
      <c r="V7" s="69"/>
      <c r="W7" s="70">
        <f>T7+U7+V7</f>
        <v>13</v>
      </c>
    </row>
    <row r="8" spans="1:23" ht="15.75" customHeight="1">
      <c r="A8" s="8">
        <v>6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3</v>
      </c>
      <c r="F8" s="128">
        <v>12.720000267028809</v>
      </c>
      <c r="G8" s="129">
        <v>108</v>
      </c>
      <c r="H8" s="168">
        <f t="shared" si="0"/>
        <v>8.199999809265137</v>
      </c>
      <c r="I8" s="130">
        <v>20.920000076293945</v>
      </c>
      <c r="J8" s="21">
        <v>14</v>
      </c>
      <c r="K8" s="175">
        <v>1</v>
      </c>
      <c r="L8" s="128">
        <v>-5.699999809265137</v>
      </c>
      <c r="M8" s="129">
        <v>0</v>
      </c>
      <c r="N8" s="168">
        <f t="shared" si="1"/>
        <v>-7.300000190734863</v>
      </c>
      <c r="O8" s="130">
        <v>-13</v>
      </c>
      <c r="P8" s="21">
        <v>2</v>
      </c>
      <c r="Q8" s="131">
        <f t="shared" si="2"/>
        <v>7.020000457763672</v>
      </c>
      <c r="R8" s="170">
        <f t="shared" si="3"/>
        <v>108</v>
      </c>
      <c r="S8" s="132">
        <f t="shared" si="4"/>
        <v>7.920000076293945</v>
      </c>
      <c r="T8" s="68">
        <f t="shared" si="5"/>
        <v>16</v>
      </c>
      <c r="U8" s="97"/>
      <c r="V8" s="69">
        <v>1</v>
      </c>
      <c r="W8" s="70">
        <f>T8+U8+V8</f>
        <v>17</v>
      </c>
    </row>
    <row r="9" spans="1:23" ht="15.75" customHeight="1">
      <c r="A9" s="8">
        <v>12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2</v>
      </c>
      <c r="F9" s="128">
        <v>2.140000104904175</v>
      </c>
      <c r="G9" s="129">
        <v>0</v>
      </c>
      <c r="H9" s="168">
        <f t="shared" si="0"/>
        <v>-7.150000333786011</v>
      </c>
      <c r="I9" s="130">
        <v>-5.010000228881836</v>
      </c>
      <c r="J9" s="21">
        <v>5</v>
      </c>
      <c r="K9" s="175">
        <v>3</v>
      </c>
      <c r="L9" s="128">
        <v>1.1200000047683716</v>
      </c>
      <c r="M9" s="129">
        <v>0</v>
      </c>
      <c r="N9" s="168">
        <f t="shared" si="1"/>
        <v>-6.949999928474426</v>
      </c>
      <c r="O9" s="130">
        <v>-5.829999923706055</v>
      </c>
      <c r="P9" s="21">
        <v>5</v>
      </c>
      <c r="Q9" s="131">
        <f t="shared" si="2"/>
        <v>3.2600001096725464</v>
      </c>
      <c r="R9" s="170">
        <f t="shared" si="3"/>
        <v>0</v>
      </c>
      <c r="S9" s="132">
        <f t="shared" si="4"/>
        <v>-10.84000015258789</v>
      </c>
      <c r="T9" s="68">
        <f t="shared" si="5"/>
        <v>10</v>
      </c>
      <c r="U9" s="97"/>
      <c r="V9" s="69"/>
      <c r="W9" s="70">
        <f>T9+U9+V9</f>
        <v>10</v>
      </c>
    </row>
    <row r="10" spans="1:23" ht="15.75" customHeight="1">
      <c r="A10" s="8">
        <v>15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14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3</v>
      </c>
      <c r="F11" s="128">
        <v>-15.600000381469727</v>
      </c>
      <c r="G11" s="129">
        <v>12</v>
      </c>
      <c r="H11" s="168">
        <f t="shared" si="0"/>
        <v>-6.19999885559082</v>
      </c>
      <c r="I11" s="130">
        <v>-21.799999237060547</v>
      </c>
      <c r="J11" s="21">
        <v>1</v>
      </c>
      <c r="K11" s="175">
        <v>4</v>
      </c>
      <c r="L11" s="128">
        <v>-3.0799999237060547</v>
      </c>
      <c r="M11" s="129">
        <v>149</v>
      </c>
      <c r="N11" s="168">
        <f t="shared" si="1"/>
        <v>2.6999999284744263</v>
      </c>
      <c r="O11" s="130">
        <v>-0.3799999952316284</v>
      </c>
      <c r="P11" s="21">
        <v>9</v>
      </c>
      <c r="Q11" s="131">
        <f t="shared" si="2"/>
        <v>-18.68000030517578</v>
      </c>
      <c r="R11" s="170">
        <f t="shared" si="3"/>
        <v>161</v>
      </c>
      <c r="S11" s="132">
        <f t="shared" si="4"/>
        <v>-22.179999232292175</v>
      </c>
      <c r="T11" s="68">
        <f t="shared" si="5"/>
        <v>10</v>
      </c>
      <c r="U11" s="97"/>
      <c r="V11" s="69"/>
      <c r="W11" s="70">
        <f>T11+U11+V11</f>
        <v>10</v>
      </c>
    </row>
    <row r="12" spans="1:23" ht="15.75" customHeight="1">
      <c r="A12" s="8">
        <v>16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/>
      <c r="F12" s="128"/>
      <c r="G12" s="129"/>
      <c r="H12" s="168">
        <f t="shared" si="0"/>
        <v>0</v>
      </c>
      <c r="I12" s="130"/>
      <c r="J12" s="21"/>
      <c r="K12" s="175"/>
      <c r="L12" s="128"/>
      <c r="M12" s="129"/>
      <c r="N12" s="168">
        <f t="shared" si="1"/>
        <v>0</v>
      </c>
      <c r="O12" s="130"/>
      <c r="P12" s="21"/>
      <c r="Q12" s="131">
        <f t="shared" si="2"/>
        <v>0</v>
      </c>
      <c r="R12" s="170">
        <f t="shared" si="3"/>
        <v>0</v>
      </c>
      <c r="S12" s="132">
        <f t="shared" si="4"/>
        <v>0</v>
      </c>
      <c r="T12" s="68">
        <f t="shared" si="5"/>
        <v>0</v>
      </c>
      <c r="U12" s="97"/>
      <c r="V12" s="69"/>
      <c r="W12" s="191" t="s">
        <v>128</v>
      </c>
    </row>
    <row r="13" spans="1:23" ht="15.75" customHeight="1">
      <c r="A13" s="8">
        <v>11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1</v>
      </c>
      <c r="F13" s="128">
        <v>-8.079999923706055</v>
      </c>
      <c r="G13" s="129">
        <v>12</v>
      </c>
      <c r="H13" s="168">
        <f t="shared" si="0"/>
        <v>-4.5</v>
      </c>
      <c r="I13" s="130">
        <v>-12.579999923706055</v>
      </c>
      <c r="J13" s="21">
        <v>3</v>
      </c>
      <c r="K13" s="175">
        <v>4</v>
      </c>
      <c r="L13" s="128">
        <v>10.539999961853027</v>
      </c>
      <c r="M13" s="129">
        <v>48</v>
      </c>
      <c r="N13" s="168">
        <f t="shared" si="1"/>
        <v>-12.449999928474426</v>
      </c>
      <c r="O13" s="130">
        <v>-1.909999966621399</v>
      </c>
      <c r="P13" s="21">
        <v>8</v>
      </c>
      <c r="Q13" s="131">
        <f t="shared" si="2"/>
        <v>2.4600000381469727</v>
      </c>
      <c r="R13" s="170">
        <f t="shared" si="3"/>
        <v>60</v>
      </c>
      <c r="S13" s="132">
        <f t="shared" si="4"/>
        <v>-14.489999890327454</v>
      </c>
      <c r="T13" s="68">
        <f t="shared" si="5"/>
        <v>11</v>
      </c>
      <c r="U13" s="97"/>
      <c r="V13" s="69"/>
      <c r="W13" s="70">
        <f>T13+U13+V13</f>
        <v>11</v>
      </c>
    </row>
    <row r="14" spans="1:23" ht="15.75" customHeight="1">
      <c r="A14" s="8">
        <v>17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18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19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20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21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22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23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1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4</v>
      </c>
      <c r="F21" s="128">
        <v>8.15999984741211</v>
      </c>
      <c r="G21" s="129">
        <v>92</v>
      </c>
      <c r="H21" s="168">
        <f t="shared" si="0"/>
        <v>4.050000190734863</v>
      </c>
      <c r="I21" s="130">
        <v>12.210000038146973</v>
      </c>
      <c r="J21" s="21">
        <v>13</v>
      </c>
      <c r="K21" s="175">
        <v>1</v>
      </c>
      <c r="L21" s="128">
        <v>20.360000610351562</v>
      </c>
      <c r="M21" s="129">
        <v>104</v>
      </c>
      <c r="N21" s="168">
        <f t="shared" si="1"/>
        <v>13.5</v>
      </c>
      <c r="O21" s="130">
        <v>33.86000061035156</v>
      </c>
      <c r="P21" s="21">
        <v>14</v>
      </c>
      <c r="Q21" s="131">
        <f t="shared" si="2"/>
        <v>28.520000457763672</v>
      </c>
      <c r="R21" s="170">
        <f t="shared" si="3"/>
        <v>196</v>
      </c>
      <c r="S21" s="132">
        <f t="shared" si="4"/>
        <v>46.070000648498535</v>
      </c>
      <c r="T21" s="68">
        <f t="shared" si="5"/>
        <v>27</v>
      </c>
      <c r="U21" s="97">
        <v>3</v>
      </c>
      <c r="V21" s="69">
        <v>3</v>
      </c>
      <c r="W21" s="169">
        <f>T21+U21+V21</f>
        <v>33</v>
      </c>
    </row>
    <row r="22" spans="1:23" ht="15.75" customHeight="1">
      <c r="A22" s="8">
        <v>24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25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13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2</v>
      </c>
      <c r="F24" s="128">
        <v>-6.239999771118164</v>
      </c>
      <c r="G24" s="129">
        <v>27</v>
      </c>
      <c r="H24" s="168">
        <f t="shared" si="0"/>
        <v>-1.75</v>
      </c>
      <c r="I24" s="130">
        <v>-7.989999771118164</v>
      </c>
      <c r="J24" s="21">
        <v>4</v>
      </c>
      <c r="K24" s="175">
        <v>3</v>
      </c>
      <c r="L24" s="128">
        <v>-2.7799999713897705</v>
      </c>
      <c r="M24" s="129">
        <v>29</v>
      </c>
      <c r="N24" s="168">
        <f t="shared" si="1"/>
        <v>-2.6000001430511475</v>
      </c>
      <c r="O24" s="130">
        <v>-5.380000114440918</v>
      </c>
      <c r="P24" s="21">
        <v>6</v>
      </c>
      <c r="Q24" s="131">
        <f t="shared" si="2"/>
        <v>-9.019999742507935</v>
      </c>
      <c r="R24" s="170">
        <f t="shared" si="3"/>
        <v>56</v>
      </c>
      <c r="S24" s="132">
        <f t="shared" si="4"/>
        <v>-13.369999885559082</v>
      </c>
      <c r="T24" s="68">
        <f t="shared" si="5"/>
        <v>10</v>
      </c>
      <c r="U24" s="97"/>
      <c r="V24" s="69"/>
      <c r="W24" s="70">
        <f>T24+U24+V24</f>
        <v>10</v>
      </c>
    </row>
    <row r="25" spans="1:23" ht="15.75" customHeight="1">
      <c r="A25" s="8">
        <v>8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4</v>
      </c>
      <c r="F25" s="128">
        <v>0.03999999910593033</v>
      </c>
      <c r="G25" s="129">
        <v>85</v>
      </c>
      <c r="H25" s="168">
        <f t="shared" si="0"/>
        <v>2.999999962747097</v>
      </c>
      <c r="I25" s="130">
        <v>3.0399999618530273</v>
      </c>
      <c r="J25" s="21">
        <v>9</v>
      </c>
      <c r="K25" s="175">
        <v>2</v>
      </c>
      <c r="L25" s="128">
        <v>2.940000057220459</v>
      </c>
      <c r="M25" s="129">
        <v>0</v>
      </c>
      <c r="N25" s="168">
        <f t="shared" si="1"/>
        <v>-9.800000190734863</v>
      </c>
      <c r="O25" s="130">
        <v>-6.860000133514404</v>
      </c>
      <c r="P25" s="21">
        <v>3</v>
      </c>
      <c r="Q25" s="131">
        <f t="shared" si="2"/>
        <v>2.9800000563263893</v>
      </c>
      <c r="R25" s="170">
        <f t="shared" si="3"/>
        <v>85</v>
      </c>
      <c r="S25" s="132">
        <f t="shared" si="4"/>
        <v>-3.820000171661377</v>
      </c>
      <c r="T25" s="68">
        <f t="shared" si="5"/>
        <v>12</v>
      </c>
      <c r="U25" s="97"/>
      <c r="V25" s="69"/>
      <c r="W25" s="70">
        <f>T25+U25+V25</f>
        <v>12</v>
      </c>
    </row>
    <row r="26" spans="1:23" ht="15.75" customHeight="1">
      <c r="A26" s="8">
        <v>26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10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4</v>
      </c>
      <c r="F27" s="128">
        <v>-8.199999809265137</v>
      </c>
      <c r="G27" s="129">
        <v>18</v>
      </c>
      <c r="H27" s="168">
        <f t="shared" si="0"/>
        <v>-7.050000190734863</v>
      </c>
      <c r="I27" s="130">
        <v>-15.25</v>
      </c>
      <c r="J27" s="21">
        <v>2</v>
      </c>
      <c r="K27" s="175">
        <v>4</v>
      </c>
      <c r="L27" s="128">
        <v>-7.460000038146973</v>
      </c>
      <c r="M27" s="129">
        <v>196</v>
      </c>
      <c r="N27" s="168">
        <f t="shared" si="1"/>
        <v>9.75</v>
      </c>
      <c r="O27" s="130">
        <v>2.2899999618530273</v>
      </c>
      <c r="P27" s="21">
        <v>10</v>
      </c>
      <c r="Q27" s="131">
        <f t="shared" si="2"/>
        <v>-15.65999984741211</v>
      </c>
      <c r="R27" s="170">
        <f t="shared" si="3"/>
        <v>214</v>
      </c>
      <c r="S27" s="132">
        <f t="shared" si="4"/>
        <v>-12.960000038146973</v>
      </c>
      <c r="T27" s="68">
        <f t="shared" si="5"/>
        <v>12</v>
      </c>
      <c r="U27" s="97"/>
      <c r="V27" s="69"/>
      <c r="W27" s="70">
        <f>T27+U27+V27</f>
        <v>12</v>
      </c>
    </row>
    <row r="28" spans="1:23" ht="15.75" customHeight="1">
      <c r="A28" s="8">
        <v>27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9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2</v>
      </c>
      <c r="F29" s="128">
        <v>0.2800000011920929</v>
      </c>
      <c r="G29" s="129">
        <v>39</v>
      </c>
      <c r="H29" s="168">
        <f t="shared" si="0"/>
        <v>0.6500000059604645</v>
      </c>
      <c r="I29" s="130">
        <v>0.9300000071525574</v>
      </c>
      <c r="J29" s="21">
        <v>8</v>
      </c>
      <c r="K29" s="175">
        <v>2</v>
      </c>
      <c r="L29" s="128">
        <v>-2.180000066757202</v>
      </c>
      <c r="M29" s="129">
        <v>30</v>
      </c>
      <c r="N29" s="168">
        <f t="shared" si="1"/>
        <v>-3.799999952316284</v>
      </c>
      <c r="O29" s="130">
        <v>-5.980000019073486</v>
      </c>
      <c r="P29" s="21">
        <v>4</v>
      </c>
      <c r="Q29" s="131">
        <f t="shared" si="2"/>
        <v>-1.9000000655651093</v>
      </c>
      <c r="R29" s="170">
        <f t="shared" si="3"/>
        <v>69</v>
      </c>
      <c r="S29" s="132">
        <f t="shared" si="4"/>
        <v>-5.050000011920929</v>
      </c>
      <c r="T29" s="68">
        <f t="shared" si="5"/>
        <v>12</v>
      </c>
      <c r="U29" s="97"/>
      <c r="V29" s="69"/>
      <c r="W29" s="70">
        <f>T29+U29+V29</f>
        <v>12</v>
      </c>
    </row>
    <row r="30" spans="1:23" ht="15.75" customHeight="1">
      <c r="A30" s="8">
        <v>28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29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5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1</v>
      </c>
      <c r="F32" s="128">
        <v>8.220000267028809</v>
      </c>
      <c r="G32" s="129">
        <v>36</v>
      </c>
      <c r="H32" s="168">
        <f t="shared" si="0"/>
        <v>0.3000001907348633</v>
      </c>
      <c r="I32" s="130">
        <v>8.520000457763672</v>
      </c>
      <c r="J32" s="21">
        <v>11</v>
      </c>
      <c r="K32" s="175">
        <v>1</v>
      </c>
      <c r="L32" s="128">
        <v>-1.899999976158142</v>
      </c>
      <c r="M32" s="129">
        <v>32</v>
      </c>
      <c r="N32" s="168">
        <f t="shared" si="1"/>
        <v>-0.8999999761581421</v>
      </c>
      <c r="O32" s="130">
        <v>-2.799999952316284</v>
      </c>
      <c r="P32" s="21">
        <v>7</v>
      </c>
      <c r="Q32" s="131">
        <f t="shared" si="2"/>
        <v>6.3200002908706665</v>
      </c>
      <c r="R32" s="170">
        <f t="shared" si="3"/>
        <v>68</v>
      </c>
      <c r="S32" s="132">
        <f t="shared" si="4"/>
        <v>5.720000505447388</v>
      </c>
      <c r="T32" s="68">
        <f t="shared" si="5"/>
        <v>18</v>
      </c>
      <c r="U32" s="97"/>
      <c r="V32" s="69"/>
      <c r="W32" s="70">
        <f>T32+U32+V32</f>
        <v>18</v>
      </c>
    </row>
    <row r="33" spans="1:23" ht="15.75" customHeight="1">
      <c r="A33" s="8">
        <v>30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3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-4.360000133514404</v>
      </c>
      <c r="G34" s="129">
        <v>42</v>
      </c>
      <c r="H34" s="168">
        <f t="shared" si="0"/>
        <v>1.500000238418579</v>
      </c>
      <c r="I34" s="130">
        <v>-2.859999895095825</v>
      </c>
      <c r="J34" s="21">
        <v>6</v>
      </c>
      <c r="K34" s="175">
        <v>3</v>
      </c>
      <c r="L34" s="128">
        <v>1.659999966621399</v>
      </c>
      <c r="M34" s="129">
        <v>110</v>
      </c>
      <c r="N34" s="168">
        <f t="shared" si="1"/>
        <v>9.550000071525574</v>
      </c>
      <c r="O34" s="130">
        <v>11.210000038146973</v>
      </c>
      <c r="P34" s="21">
        <v>13</v>
      </c>
      <c r="Q34" s="131">
        <f t="shared" si="2"/>
        <v>-2.7000001668930054</v>
      </c>
      <c r="R34" s="170">
        <f t="shared" si="3"/>
        <v>152</v>
      </c>
      <c r="S34" s="132">
        <f t="shared" si="4"/>
        <v>8.350000143051147</v>
      </c>
      <c r="T34" s="68">
        <f t="shared" si="5"/>
        <v>19</v>
      </c>
      <c r="U34" s="97">
        <v>1</v>
      </c>
      <c r="V34" s="69"/>
      <c r="W34" s="70">
        <f>T34+U34+V34</f>
        <v>20</v>
      </c>
    </row>
    <row r="35" spans="1:23" ht="15.75" customHeight="1">
      <c r="A35" s="8">
        <v>31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/>
      <c r="F35" s="128"/>
      <c r="G35" s="129"/>
      <c r="H35" s="168">
        <f t="shared" si="0"/>
        <v>0</v>
      </c>
      <c r="I35" s="130"/>
      <c r="J35" s="21"/>
      <c r="K35" s="175"/>
      <c r="L35" s="128"/>
      <c r="M35" s="129"/>
      <c r="N35" s="168">
        <f t="shared" si="1"/>
        <v>0</v>
      </c>
      <c r="O35" s="130"/>
      <c r="P35" s="21"/>
      <c r="Q35" s="131">
        <f t="shared" si="2"/>
        <v>0</v>
      </c>
      <c r="R35" s="170">
        <f t="shared" si="3"/>
        <v>0</v>
      </c>
      <c r="S35" s="132">
        <f t="shared" si="4"/>
        <v>0</v>
      </c>
      <c r="T35" s="68">
        <f t="shared" si="5"/>
        <v>0</v>
      </c>
      <c r="U35" s="97"/>
      <c r="V35" s="69"/>
      <c r="W35" s="191" t="s">
        <v>128</v>
      </c>
    </row>
    <row r="36" spans="1:23" ht="15.75" customHeight="1">
      <c r="A36" s="8">
        <v>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4.21999979019165</v>
      </c>
      <c r="G36" s="129">
        <v>48</v>
      </c>
      <c r="H36" s="168">
        <f t="shared" si="0"/>
        <v>2.700000286102295</v>
      </c>
      <c r="I36" s="130">
        <v>6.920000076293945</v>
      </c>
      <c r="J36" s="21">
        <v>10</v>
      </c>
      <c r="K36" s="175">
        <v>2</v>
      </c>
      <c r="L36" s="128">
        <v>-4.099999904632568</v>
      </c>
      <c r="M36" s="129">
        <v>100</v>
      </c>
      <c r="N36" s="168">
        <f t="shared" si="1"/>
        <v>10.199999809265137</v>
      </c>
      <c r="O36" s="130">
        <v>6.099999904632568</v>
      </c>
      <c r="P36" s="21">
        <v>11</v>
      </c>
      <c r="Q36" s="131">
        <f t="shared" si="2"/>
        <v>0.11999988555908203</v>
      </c>
      <c r="R36" s="170">
        <f t="shared" si="3"/>
        <v>148</v>
      </c>
      <c r="S36" s="132">
        <f t="shared" si="4"/>
        <v>13.019999980926514</v>
      </c>
      <c r="T36" s="68">
        <f t="shared" si="5"/>
        <v>21</v>
      </c>
      <c r="U36" s="97">
        <v>2</v>
      </c>
      <c r="V36" s="69">
        <v>2</v>
      </c>
      <c r="W36" s="70">
        <f>T36+U36+V36</f>
        <v>25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14</v>
      </c>
      <c r="F41" s="124"/>
      <c r="G41" s="7"/>
      <c r="H41" s="7">
        <f>SUM(H6:H40)</f>
        <v>9.462237358093262E-07</v>
      </c>
      <c r="I41" s="7">
        <f>SUM(I6:I40)</f>
        <v>1.2516975402832031E-06</v>
      </c>
      <c r="J41" s="7"/>
      <c r="K41" s="124"/>
      <c r="L41" s="124"/>
      <c r="M41" s="7"/>
      <c r="N41" s="7">
        <f>SUM(N6:N40)</f>
        <v>1.1920928955078125E-07</v>
      </c>
      <c r="O41" s="7">
        <f>SUM(O6:O40)</f>
        <v>7.152557373046875E-07</v>
      </c>
      <c r="P41" s="7"/>
      <c r="Q41" s="7"/>
      <c r="R41" s="7"/>
      <c r="S41" s="7">
        <f>SUM(S6:S40)</f>
        <v>1.9669532775878906E-06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A1:AA57"/>
  <sheetViews>
    <sheetView showGridLines="0" zoomScale="90" zoomScaleNormal="90" zoomScalePageLayoutView="0" workbookViewId="0" topLeftCell="A1">
      <selection activeCell="P7" sqref="P7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45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40483</v>
      </c>
      <c r="D4" s="20"/>
      <c r="E4" s="190">
        <f>COUNTIF(E6:E19,"&gt;0")</f>
        <v>14</v>
      </c>
      <c r="F4" s="125">
        <f>SUM(F6:F19)</f>
        <v>3.0547380447387695E-07</v>
      </c>
      <c r="G4" s="197" t="s">
        <v>118</v>
      </c>
      <c r="H4" s="198"/>
      <c r="I4" s="198"/>
      <c r="J4" s="199"/>
      <c r="K4" s="190">
        <f>COUNTIF(K6:K19,"&gt;0")</f>
        <v>14</v>
      </c>
      <c r="L4" s="125">
        <f>SUM(L6:L19)</f>
        <v>5.960464477539062E-07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HRÁČI!B18</f>
        <v>116</v>
      </c>
      <c r="C6" s="66" t="str">
        <f>HRÁČI!C18</f>
        <v>Učník</v>
      </c>
      <c r="D6" s="67" t="str">
        <f>HRÁČI!D18</f>
        <v>Stanislav</v>
      </c>
      <c r="E6" s="175">
        <v>4</v>
      </c>
      <c r="F6" s="128">
        <v>8.15999984741211</v>
      </c>
      <c r="G6" s="129">
        <v>92</v>
      </c>
      <c r="H6" s="168">
        <f aca="true" t="shared" si="0" ref="H6:H19">I6-F6</f>
        <v>4.050000190734863</v>
      </c>
      <c r="I6" s="130">
        <v>12.210000038146973</v>
      </c>
      <c r="J6" s="21">
        <v>13</v>
      </c>
      <c r="K6" s="175">
        <v>1</v>
      </c>
      <c r="L6" s="128">
        <v>20.360000610351562</v>
      </c>
      <c r="M6" s="129">
        <v>104</v>
      </c>
      <c r="N6" s="168">
        <f aca="true" t="shared" si="1" ref="N6:N19">O6-L6</f>
        <v>13.5</v>
      </c>
      <c r="O6" s="130">
        <v>33.86000061035156</v>
      </c>
      <c r="P6" s="21">
        <v>14</v>
      </c>
      <c r="Q6" s="131">
        <f aca="true" t="shared" si="2" ref="Q6:Q19">F6+L6</f>
        <v>28.520000457763672</v>
      </c>
      <c r="R6" s="170">
        <f aca="true" t="shared" si="3" ref="R6:R19">G6+M6</f>
        <v>196</v>
      </c>
      <c r="S6" s="132">
        <f aca="true" t="shared" si="4" ref="S6:S19">I6+O6</f>
        <v>46.070000648498535</v>
      </c>
      <c r="T6" s="68">
        <f aca="true" t="shared" si="5" ref="T6:T19">J6+P6</f>
        <v>27</v>
      </c>
      <c r="U6" s="97">
        <v>3</v>
      </c>
      <c r="V6" s="69">
        <v>3</v>
      </c>
      <c r="W6" s="169">
        <f aca="true" t="shared" si="6" ref="W6:W19">T6+U6+V6</f>
        <v>33</v>
      </c>
      <c r="AA6" s="19"/>
    </row>
    <row r="7" spans="1:23" ht="15.75" customHeight="1">
      <c r="A7" s="8">
        <v>2</v>
      </c>
      <c r="B7" s="71">
        <f>HRÁČI!B33</f>
        <v>131</v>
      </c>
      <c r="C7" s="72" t="str">
        <f>HRÁČI!C33</f>
        <v>Gregor</v>
      </c>
      <c r="D7" s="73" t="str">
        <f>HRÁČI!D33</f>
        <v>Vladimír</v>
      </c>
      <c r="E7" s="175">
        <v>1</v>
      </c>
      <c r="F7" s="128">
        <v>4.21999979019165</v>
      </c>
      <c r="G7" s="129">
        <v>48</v>
      </c>
      <c r="H7" s="168">
        <f t="shared" si="0"/>
        <v>2.700000286102295</v>
      </c>
      <c r="I7" s="130">
        <v>6.920000076293945</v>
      </c>
      <c r="J7" s="21">
        <v>10</v>
      </c>
      <c r="K7" s="175">
        <v>2</v>
      </c>
      <c r="L7" s="128">
        <v>-4.099999904632568</v>
      </c>
      <c r="M7" s="129">
        <v>100</v>
      </c>
      <c r="N7" s="168">
        <f t="shared" si="1"/>
        <v>10.199999809265137</v>
      </c>
      <c r="O7" s="130">
        <v>6.099999904632568</v>
      </c>
      <c r="P7" s="21">
        <v>11</v>
      </c>
      <c r="Q7" s="131">
        <f t="shared" si="2"/>
        <v>0.11999988555908203</v>
      </c>
      <c r="R7" s="170">
        <f t="shared" si="3"/>
        <v>148</v>
      </c>
      <c r="S7" s="132">
        <f t="shared" si="4"/>
        <v>13.019999980926514</v>
      </c>
      <c r="T7" s="68">
        <f t="shared" si="5"/>
        <v>21</v>
      </c>
      <c r="U7" s="97">
        <v>2</v>
      </c>
      <c r="V7" s="69">
        <v>2</v>
      </c>
      <c r="W7" s="70">
        <f t="shared" si="6"/>
        <v>25</v>
      </c>
    </row>
    <row r="8" spans="1:23" ht="15.75" customHeight="1">
      <c r="A8" s="8">
        <v>3</v>
      </c>
      <c r="B8" s="71">
        <f>HRÁČI!B31</f>
        <v>129</v>
      </c>
      <c r="C8" s="72" t="str">
        <f>HRÁČI!C31</f>
        <v>Serbin</v>
      </c>
      <c r="D8" s="73" t="str">
        <f>HRÁČI!D31</f>
        <v>Rastislav</v>
      </c>
      <c r="E8" s="175">
        <v>1</v>
      </c>
      <c r="F8" s="128">
        <v>-4.360000133514404</v>
      </c>
      <c r="G8" s="129">
        <v>42</v>
      </c>
      <c r="H8" s="168">
        <f t="shared" si="0"/>
        <v>1.500000238418579</v>
      </c>
      <c r="I8" s="130">
        <v>-2.859999895095825</v>
      </c>
      <c r="J8" s="21">
        <v>6</v>
      </c>
      <c r="K8" s="175">
        <v>3</v>
      </c>
      <c r="L8" s="128">
        <v>1.659999966621399</v>
      </c>
      <c r="M8" s="129">
        <v>110</v>
      </c>
      <c r="N8" s="168">
        <f t="shared" si="1"/>
        <v>9.550000071525574</v>
      </c>
      <c r="O8" s="130">
        <v>11.210000038146973</v>
      </c>
      <c r="P8" s="21">
        <v>13</v>
      </c>
      <c r="Q8" s="131">
        <f t="shared" si="2"/>
        <v>-2.7000001668930054</v>
      </c>
      <c r="R8" s="170">
        <f t="shared" si="3"/>
        <v>152</v>
      </c>
      <c r="S8" s="132">
        <f t="shared" si="4"/>
        <v>8.350000143051147</v>
      </c>
      <c r="T8" s="68">
        <f t="shared" si="5"/>
        <v>19</v>
      </c>
      <c r="U8" s="97">
        <v>1</v>
      </c>
      <c r="V8" s="69"/>
      <c r="W8" s="70">
        <f t="shared" si="6"/>
        <v>20</v>
      </c>
    </row>
    <row r="9" spans="1:23" ht="15.75" customHeight="1">
      <c r="A9" s="8">
        <v>4</v>
      </c>
      <c r="B9" s="71">
        <f>HRÁČI!B3</f>
        <v>101</v>
      </c>
      <c r="C9" s="72" t="str">
        <f>HRÁČI!C3</f>
        <v>Dobiaš</v>
      </c>
      <c r="D9" s="73" t="str">
        <f>HRÁČI!D3</f>
        <v>Martin</v>
      </c>
      <c r="E9" s="175">
        <v>3</v>
      </c>
      <c r="F9" s="128">
        <v>2.880000114440918</v>
      </c>
      <c r="G9" s="129">
        <v>40</v>
      </c>
      <c r="H9" s="168">
        <f t="shared" si="0"/>
        <v>-2.0000001192092896</v>
      </c>
      <c r="I9" s="130">
        <v>0.8799999952316284</v>
      </c>
      <c r="J9" s="21">
        <v>7</v>
      </c>
      <c r="K9" s="175">
        <v>2</v>
      </c>
      <c r="L9" s="128">
        <v>3.3399999141693115</v>
      </c>
      <c r="M9" s="129">
        <v>66</v>
      </c>
      <c r="N9" s="168">
        <f t="shared" si="1"/>
        <v>3.3999998569488525</v>
      </c>
      <c r="O9" s="130">
        <v>6.739999771118164</v>
      </c>
      <c r="P9" s="21">
        <v>12</v>
      </c>
      <c r="Q9" s="131">
        <f t="shared" si="2"/>
        <v>6.2200000286102295</v>
      </c>
      <c r="R9" s="170">
        <f t="shared" si="3"/>
        <v>106</v>
      </c>
      <c r="S9" s="132">
        <f t="shared" si="4"/>
        <v>7.6199997663497925</v>
      </c>
      <c r="T9" s="68">
        <f t="shared" si="5"/>
        <v>19</v>
      </c>
      <c r="U9" s="97"/>
      <c r="V9" s="69"/>
      <c r="W9" s="70">
        <f t="shared" si="6"/>
        <v>19</v>
      </c>
    </row>
    <row r="10" spans="1:23" ht="15.75" customHeight="1">
      <c r="A10" s="8">
        <v>5</v>
      </c>
      <c r="B10" s="71">
        <f>HRÁČI!B29</f>
        <v>127</v>
      </c>
      <c r="C10" s="72" t="str">
        <f>HRÁČI!C29</f>
        <v>Gavula</v>
      </c>
      <c r="D10" s="73" t="str">
        <f>HRÁČI!D29</f>
        <v>Gabriel</v>
      </c>
      <c r="E10" s="175">
        <v>1</v>
      </c>
      <c r="F10" s="128">
        <v>8.220000267028809</v>
      </c>
      <c r="G10" s="129">
        <v>36</v>
      </c>
      <c r="H10" s="168">
        <f t="shared" si="0"/>
        <v>0.3000001907348633</v>
      </c>
      <c r="I10" s="130">
        <v>8.520000457763672</v>
      </c>
      <c r="J10" s="21">
        <v>11</v>
      </c>
      <c r="K10" s="175">
        <v>1</v>
      </c>
      <c r="L10" s="128">
        <v>-1.899999976158142</v>
      </c>
      <c r="M10" s="129">
        <v>32</v>
      </c>
      <c r="N10" s="168">
        <f t="shared" si="1"/>
        <v>-0.8999999761581421</v>
      </c>
      <c r="O10" s="130">
        <v>-2.799999952316284</v>
      </c>
      <c r="P10" s="21">
        <v>7</v>
      </c>
      <c r="Q10" s="131">
        <f t="shared" si="2"/>
        <v>6.3200002908706665</v>
      </c>
      <c r="R10" s="170">
        <f t="shared" si="3"/>
        <v>68</v>
      </c>
      <c r="S10" s="132">
        <f t="shared" si="4"/>
        <v>5.720000505447388</v>
      </c>
      <c r="T10" s="68">
        <f t="shared" si="5"/>
        <v>18</v>
      </c>
      <c r="U10" s="97"/>
      <c r="V10" s="69"/>
      <c r="W10" s="70">
        <f t="shared" si="6"/>
        <v>18</v>
      </c>
    </row>
    <row r="11" spans="1:23" ht="15.75" customHeight="1">
      <c r="A11" s="8">
        <v>6</v>
      </c>
      <c r="B11" s="71">
        <f>HRÁČI!B5</f>
        <v>103</v>
      </c>
      <c r="C11" s="72" t="str">
        <f>HRÁČI!C5</f>
        <v>Kazimír </v>
      </c>
      <c r="D11" s="73" t="str">
        <f>HRÁČI!D5</f>
        <v>Jozef</v>
      </c>
      <c r="E11" s="175">
        <v>3</v>
      </c>
      <c r="F11" s="128">
        <v>12.720000267028809</v>
      </c>
      <c r="G11" s="129">
        <v>108</v>
      </c>
      <c r="H11" s="168">
        <f t="shared" si="0"/>
        <v>8.199999809265137</v>
      </c>
      <c r="I11" s="130">
        <v>20.920000076293945</v>
      </c>
      <c r="J11" s="21">
        <v>14</v>
      </c>
      <c r="K11" s="175">
        <v>1</v>
      </c>
      <c r="L11" s="128">
        <v>-5.699999809265137</v>
      </c>
      <c r="M11" s="129">
        <v>0</v>
      </c>
      <c r="N11" s="168">
        <f t="shared" si="1"/>
        <v>-7.300000190734863</v>
      </c>
      <c r="O11" s="130">
        <v>-13</v>
      </c>
      <c r="P11" s="21">
        <v>2</v>
      </c>
      <c r="Q11" s="131">
        <f t="shared" si="2"/>
        <v>7.020000457763672</v>
      </c>
      <c r="R11" s="170">
        <f t="shared" si="3"/>
        <v>108</v>
      </c>
      <c r="S11" s="132">
        <f t="shared" si="4"/>
        <v>7.920000076293945</v>
      </c>
      <c r="T11" s="68">
        <f t="shared" si="5"/>
        <v>16</v>
      </c>
      <c r="U11" s="97"/>
      <c r="V11" s="69">
        <v>1</v>
      </c>
      <c r="W11" s="70">
        <f t="shared" si="6"/>
        <v>17</v>
      </c>
    </row>
    <row r="12" spans="1:23" ht="15.75" customHeight="1">
      <c r="A12" s="8">
        <v>7</v>
      </c>
      <c r="B12" s="71">
        <f>HRÁČI!B4</f>
        <v>102</v>
      </c>
      <c r="C12" s="72" t="str">
        <f>HRÁČI!C4</f>
        <v>Leskovský  </v>
      </c>
      <c r="D12" s="73" t="str">
        <f>HRÁČI!D4</f>
        <v>Roman</v>
      </c>
      <c r="E12" s="175">
        <v>2</v>
      </c>
      <c r="F12" s="128">
        <v>3.819999933242798</v>
      </c>
      <c r="G12" s="129">
        <v>77</v>
      </c>
      <c r="H12" s="168">
        <f t="shared" si="0"/>
        <v>8.249999761581421</v>
      </c>
      <c r="I12" s="130">
        <v>12.069999694824219</v>
      </c>
      <c r="J12" s="21">
        <v>12</v>
      </c>
      <c r="K12" s="175">
        <v>1</v>
      </c>
      <c r="L12" s="128">
        <v>-12.760000228881836</v>
      </c>
      <c r="M12" s="129">
        <v>10</v>
      </c>
      <c r="N12" s="168">
        <f t="shared" si="1"/>
        <v>-5.299999237060547</v>
      </c>
      <c r="O12" s="130">
        <v>-18.059999465942383</v>
      </c>
      <c r="P12" s="21">
        <v>1</v>
      </c>
      <c r="Q12" s="131">
        <f t="shared" si="2"/>
        <v>-8.940000295639038</v>
      </c>
      <c r="R12" s="170">
        <f t="shared" si="3"/>
        <v>87</v>
      </c>
      <c r="S12" s="132">
        <f t="shared" si="4"/>
        <v>-5.989999771118164</v>
      </c>
      <c r="T12" s="68">
        <f t="shared" si="5"/>
        <v>13</v>
      </c>
      <c r="U12" s="97"/>
      <c r="V12" s="69"/>
      <c r="W12" s="70">
        <f t="shared" si="6"/>
        <v>13</v>
      </c>
    </row>
    <row r="13" spans="1:23" ht="15.75" customHeight="1">
      <c r="A13" s="8">
        <v>8</v>
      </c>
      <c r="B13" s="71">
        <f>HRÁČI!B22</f>
        <v>120</v>
      </c>
      <c r="C13" s="72" t="str">
        <f>HRÁČI!C22</f>
        <v>Urban</v>
      </c>
      <c r="D13" s="73" t="str">
        <f>HRÁČI!D22</f>
        <v>Daniel</v>
      </c>
      <c r="E13" s="175">
        <v>4</v>
      </c>
      <c r="F13" s="128">
        <v>0.03999999910593033</v>
      </c>
      <c r="G13" s="129">
        <v>85</v>
      </c>
      <c r="H13" s="168">
        <f t="shared" si="0"/>
        <v>2.999999962747097</v>
      </c>
      <c r="I13" s="130">
        <v>3.0399999618530273</v>
      </c>
      <c r="J13" s="21">
        <v>9</v>
      </c>
      <c r="K13" s="175">
        <v>2</v>
      </c>
      <c r="L13" s="128">
        <v>2.940000057220459</v>
      </c>
      <c r="M13" s="129">
        <v>0</v>
      </c>
      <c r="N13" s="168">
        <f t="shared" si="1"/>
        <v>-9.800000190734863</v>
      </c>
      <c r="O13" s="130">
        <v>-6.860000133514404</v>
      </c>
      <c r="P13" s="21">
        <v>3</v>
      </c>
      <c r="Q13" s="131">
        <f t="shared" si="2"/>
        <v>2.9800000563263893</v>
      </c>
      <c r="R13" s="170">
        <f t="shared" si="3"/>
        <v>85</v>
      </c>
      <c r="S13" s="132">
        <f t="shared" si="4"/>
        <v>-3.820000171661377</v>
      </c>
      <c r="T13" s="68">
        <f t="shared" si="5"/>
        <v>12</v>
      </c>
      <c r="U13" s="97"/>
      <c r="V13" s="69"/>
      <c r="W13" s="70">
        <f t="shared" si="6"/>
        <v>12</v>
      </c>
    </row>
    <row r="14" spans="1:23" ht="15.75" customHeight="1">
      <c r="A14" s="8">
        <v>9</v>
      </c>
      <c r="B14" s="71">
        <f>HRÁČI!B26</f>
        <v>124</v>
      </c>
      <c r="C14" s="72" t="str">
        <f>HRÁČI!C26</f>
        <v>Biely</v>
      </c>
      <c r="D14" s="73" t="str">
        <f>HRÁČI!D26</f>
        <v>Peter</v>
      </c>
      <c r="E14" s="175">
        <v>2</v>
      </c>
      <c r="F14" s="128">
        <v>0.2800000011920929</v>
      </c>
      <c r="G14" s="129">
        <v>39</v>
      </c>
      <c r="H14" s="168">
        <f t="shared" si="0"/>
        <v>0.6500000059604645</v>
      </c>
      <c r="I14" s="130">
        <v>0.9300000071525574</v>
      </c>
      <c r="J14" s="21">
        <v>8</v>
      </c>
      <c r="K14" s="175">
        <v>2</v>
      </c>
      <c r="L14" s="128">
        <v>-2.180000066757202</v>
      </c>
      <c r="M14" s="129">
        <v>30</v>
      </c>
      <c r="N14" s="168">
        <f t="shared" si="1"/>
        <v>-3.799999952316284</v>
      </c>
      <c r="O14" s="130">
        <v>-5.980000019073486</v>
      </c>
      <c r="P14" s="21">
        <v>4</v>
      </c>
      <c r="Q14" s="131">
        <f t="shared" si="2"/>
        <v>-1.9000000655651093</v>
      </c>
      <c r="R14" s="170">
        <f t="shared" si="3"/>
        <v>69</v>
      </c>
      <c r="S14" s="132">
        <f t="shared" si="4"/>
        <v>-5.050000011920929</v>
      </c>
      <c r="T14" s="68">
        <f t="shared" si="5"/>
        <v>12</v>
      </c>
      <c r="U14" s="97"/>
      <c r="V14" s="69"/>
      <c r="W14" s="70">
        <f t="shared" si="6"/>
        <v>12</v>
      </c>
    </row>
    <row r="15" spans="1:23" ht="15.75" customHeight="1">
      <c r="A15" s="8">
        <v>10</v>
      </c>
      <c r="B15" s="71">
        <f>HRÁČI!B24</f>
        <v>122</v>
      </c>
      <c r="C15" s="72" t="str">
        <f>HRÁČI!C24</f>
        <v>Šereš</v>
      </c>
      <c r="D15" s="73" t="str">
        <f>HRÁČI!D24</f>
        <v>Karol</v>
      </c>
      <c r="E15" s="175">
        <v>4</v>
      </c>
      <c r="F15" s="128">
        <v>-8.199999809265137</v>
      </c>
      <c r="G15" s="129">
        <v>18</v>
      </c>
      <c r="H15" s="168">
        <f t="shared" si="0"/>
        <v>-7.050000190734863</v>
      </c>
      <c r="I15" s="130">
        <v>-15.25</v>
      </c>
      <c r="J15" s="21">
        <v>2</v>
      </c>
      <c r="K15" s="175">
        <v>4</v>
      </c>
      <c r="L15" s="128">
        <v>-7.460000038146973</v>
      </c>
      <c r="M15" s="129">
        <v>196</v>
      </c>
      <c r="N15" s="168">
        <f t="shared" si="1"/>
        <v>9.75</v>
      </c>
      <c r="O15" s="130">
        <v>2.2899999618530273</v>
      </c>
      <c r="P15" s="21">
        <v>10</v>
      </c>
      <c r="Q15" s="131">
        <f t="shared" si="2"/>
        <v>-15.65999984741211</v>
      </c>
      <c r="R15" s="170">
        <f t="shared" si="3"/>
        <v>214</v>
      </c>
      <c r="S15" s="132">
        <f t="shared" si="4"/>
        <v>-12.960000038146973</v>
      </c>
      <c r="T15" s="68">
        <f t="shared" si="5"/>
        <v>12</v>
      </c>
      <c r="U15" s="97"/>
      <c r="V15" s="69"/>
      <c r="W15" s="70">
        <f t="shared" si="6"/>
        <v>12</v>
      </c>
    </row>
    <row r="16" spans="1:23" ht="15.75" customHeight="1">
      <c r="A16" s="8">
        <v>11</v>
      </c>
      <c r="B16" s="71">
        <f>HRÁČI!B10</f>
        <v>108</v>
      </c>
      <c r="C16" s="72" t="str">
        <f>HRÁČI!C10</f>
        <v>Vavríková</v>
      </c>
      <c r="D16" s="73" t="str">
        <f>HRÁČI!D10</f>
        <v>Lucia</v>
      </c>
      <c r="E16" s="175">
        <v>1</v>
      </c>
      <c r="F16" s="128">
        <v>-8.079999923706055</v>
      </c>
      <c r="G16" s="129">
        <v>12</v>
      </c>
      <c r="H16" s="168">
        <f t="shared" si="0"/>
        <v>-4.5</v>
      </c>
      <c r="I16" s="130">
        <v>-12.579999923706055</v>
      </c>
      <c r="J16" s="21">
        <v>3</v>
      </c>
      <c r="K16" s="175">
        <v>4</v>
      </c>
      <c r="L16" s="128">
        <v>10.539999961853027</v>
      </c>
      <c r="M16" s="129">
        <v>48</v>
      </c>
      <c r="N16" s="168">
        <f t="shared" si="1"/>
        <v>-12.449999928474426</v>
      </c>
      <c r="O16" s="130">
        <v>-1.909999966621399</v>
      </c>
      <c r="P16" s="21">
        <v>8</v>
      </c>
      <c r="Q16" s="131">
        <f t="shared" si="2"/>
        <v>2.4600000381469727</v>
      </c>
      <c r="R16" s="170">
        <f t="shared" si="3"/>
        <v>60</v>
      </c>
      <c r="S16" s="132">
        <f t="shared" si="4"/>
        <v>-14.489999890327454</v>
      </c>
      <c r="T16" s="68">
        <f t="shared" si="5"/>
        <v>11</v>
      </c>
      <c r="U16" s="97"/>
      <c r="V16" s="69"/>
      <c r="W16" s="70">
        <f t="shared" si="6"/>
        <v>11</v>
      </c>
    </row>
    <row r="17" spans="1:23" ht="15.75" customHeight="1">
      <c r="A17" s="8">
        <v>12</v>
      </c>
      <c r="B17" s="71">
        <f>HRÁČI!B6</f>
        <v>104</v>
      </c>
      <c r="C17" s="72" t="str">
        <f>HRÁČI!C6</f>
        <v>Vavrík  </v>
      </c>
      <c r="D17" s="73" t="str">
        <f>HRÁČI!D6</f>
        <v>Roman</v>
      </c>
      <c r="E17" s="175">
        <v>2</v>
      </c>
      <c r="F17" s="128">
        <v>2.140000104904175</v>
      </c>
      <c r="G17" s="129">
        <v>0</v>
      </c>
      <c r="H17" s="168">
        <f t="shared" si="0"/>
        <v>-7.150000333786011</v>
      </c>
      <c r="I17" s="130">
        <v>-5.010000228881836</v>
      </c>
      <c r="J17" s="21">
        <v>5</v>
      </c>
      <c r="K17" s="175">
        <v>3</v>
      </c>
      <c r="L17" s="128">
        <v>1.1200000047683716</v>
      </c>
      <c r="M17" s="129">
        <v>0</v>
      </c>
      <c r="N17" s="168">
        <f t="shared" si="1"/>
        <v>-6.949999928474426</v>
      </c>
      <c r="O17" s="130">
        <v>-5.829999923706055</v>
      </c>
      <c r="P17" s="21">
        <v>5</v>
      </c>
      <c r="Q17" s="131">
        <f t="shared" si="2"/>
        <v>3.2600001096725464</v>
      </c>
      <c r="R17" s="170">
        <f t="shared" si="3"/>
        <v>0</v>
      </c>
      <c r="S17" s="132">
        <f t="shared" si="4"/>
        <v>-10.84000015258789</v>
      </c>
      <c r="T17" s="68">
        <f t="shared" si="5"/>
        <v>10</v>
      </c>
      <c r="U17" s="97"/>
      <c r="V17" s="69"/>
      <c r="W17" s="70">
        <f t="shared" si="6"/>
        <v>10</v>
      </c>
    </row>
    <row r="18" spans="1:23" ht="15.75" customHeight="1">
      <c r="A18" s="8">
        <v>13</v>
      </c>
      <c r="B18" s="71">
        <f>HRÁČI!B21</f>
        <v>119</v>
      </c>
      <c r="C18" s="72" t="str">
        <f>HRÁČI!C21</f>
        <v>Češek</v>
      </c>
      <c r="D18" s="73" t="str">
        <f>HRÁČI!D21</f>
        <v>Ján</v>
      </c>
      <c r="E18" s="175">
        <v>2</v>
      </c>
      <c r="F18" s="128">
        <v>-6.239999771118164</v>
      </c>
      <c r="G18" s="129">
        <v>27</v>
      </c>
      <c r="H18" s="168">
        <f t="shared" si="0"/>
        <v>-1.75</v>
      </c>
      <c r="I18" s="130">
        <v>-7.989999771118164</v>
      </c>
      <c r="J18" s="21">
        <v>4</v>
      </c>
      <c r="K18" s="175">
        <v>3</v>
      </c>
      <c r="L18" s="128">
        <v>-2.7799999713897705</v>
      </c>
      <c r="M18" s="129">
        <v>29</v>
      </c>
      <c r="N18" s="168">
        <f t="shared" si="1"/>
        <v>-2.6000001430511475</v>
      </c>
      <c r="O18" s="130">
        <v>-5.380000114440918</v>
      </c>
      <c r="P18" s="21">
        <v>6</v>
      </c>
      <c r="Q18" s="131">
        <f t="shared" si="2"/>
        <v>-9.019999742507935</v>
      </c>
      <c r="R18" s="170">
        <f t="shared" si="3"/>
        <v>56</v>
      </c>
      <c r="S18" s="132">
        <f t="shared" si="4"/>
        <v>-13.369999885559082</v>
      </c>
      <c r="T18" s="68">
        <f t="shared" si="5"/>
        <v>10</v>
      </c>
      <c r="U18" s="97"/>
      <c r="V18" s="69"/>
      <c r="W18" s="70">
        <f t="shared" si="6"/>
        <v>10</v>
      </c>
    </row>
    <row r="19" spans="1:23" ht="15.75" customHeight="1">
      <c r="A19" s="8">
        <v>14</v>
      </c>
      <c r="B19" s="71">
        <f>HRÁČI!B8</f>
        <v>106</v>
      </c>
      <c r="C19" s="72" t="str">
        <f>HRÁČI!C8</f>
        <v>Bisák </v>
      </c>
      <c r="D19" s="73" t="str">
        <f>HRÁČI!D8</f>
        <v>Viliam</v>
      </c>
      <c r="E19" s="175">
        <v>3</v>
      </c>
      <c r="F19" s="128">
        <v>-15.600000381469727</v>
      </c>
      <c r="G19" s="129">
        <v>12</v>
      </c>
      <c r="H19" s="168">
        <f t="shared" si="0"/>
        <v>-6.19999885559082</v>
      </c>
      <c r="I19" s="130">
        <v>-21.799999237060547</v>
      </c>
      <c r="J19" s="21">
        <v>1</v>
      </c>
      <c r="K19" s="175">
        <v>4</v>
      </c>
      <c r="L19" s="128">
        <v>-3.0799999237060547</v>
      </c>
      <c r="M19" s="129">
        <v>149</v>
      </c>
      <c r="N19" s="168">
        <f t="shared" si="1"/>
        <v>2.6999999284744263</v>
      </c>
      <c r="O19" s="130">
        <v>-0.3799999952316284</v>
      </c>
      <c r="P19" s="21">
        <v>9</v>
      </c>
      <c r="Q19" s="131">
        <f t="shared" si="2"/>
        <v>-18.68000030517578</v>
      </c>
      <c r="R19" s="170">
        <f t="shared" si="3"/>
        <v>161</v>
      </c>
      <c r="S19" s="132">
        <f t="shared" si="4"/>
        <v>-22.179999232292175</v>
      </c>
      <c r="T19" s="68">
        <f t="shared" si="5"/>
        <v>10</v>
      </c>
      <c r="U19" s="97"/>
      <c r="V19" s="69"/>
      <c r="W19" s="70">
        <f t="shared" si="6"/>
        <v>10</v>
      </c>
    </row>
    <row r="20" spans="1:23" ht="15.75" customHeight="1">
      <c r="A20" s="1"/>
      <c r="C20" s="186" t="s">
        <v>123</v>
      </c>
      <c r="E20" s="187">
        <f>COUNTIF(E6:E19,"&gt;0")</f>
        <v>14</v>
      </c>
      <c r="F20" s="124"/>
      <c r="G20" s="7"/>
      <c r="H20" s="7">
        <f>SUM(H6:H19)</f>
        <v>9.462237358093262E-07</v>
      </c>
      <c r="I20" s="7">
        <f>SUM(I6:I19)</f>
        <v>1.2516975402832031E-06</v>
      </c>
      <c r="J20" s="7"/>
      <c r="K20" s="124"/>
      <c r="L20" s="124"/>
      <c r="M20" s="7"/>
      <c r="N20" s="7">
        <f>SUM(N6:N19)</f>
        <v>1.1920928955078125E-07</v>
      </c>
      <c r="O20" s="7">
        <f>SUM(O6:O19)</f>
        <v>7.152557373046875E-07</v>
      </c>
      <c r="P20" s="7"/>
      <c r="Q20" s="7"/>
      <c r="R20" s="7"/>
      <c r="S20" s="7">
        <f>SUM(S6:S19)</f>
        <v>1.9669532775878906E-06</v>
      </c>
      <c r="T20" s="7"/>
      <c r="U20" s="7"/>
      <c r="V20" s="7"/>
      <c r="W20" s="7"/>
    </row>
    <row r="21" spans="1:23" ht="15.75" customHeight="1">
      <c r="A21" s="201" t="s">
        <v>104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180"/>
      <c r="S21" s="181"/>
      <c r="T21" s="181"/>
      <c r="U21" s="181"/>
      <c r="V21" s="181"/>
      <c r="W21" s="181"/>
    </row>
    <row r="22" spans="1:23" ht="15.75" customHeight="1">
      <c r="A22" s="182" t="s">
        <v>20</v>
      </c>
      <c r="B22" s="203" t="s">
        <v>121</v>
      </c>
      <c r="C22" s="203"/>
      <c r="D22" s="204" t="s">
        <v>122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183"/>
      <c r="S22" s="181"/>
      <c r="T22" s="181"/>
      <c r="U22" s="181"/>
      <c r="V22" s="181"/>
      <c r="W22" s="181"/>
    </row>
    <row r="23" spans="1:23" ht="15.75" customHeight="1">
      <c r="A23" s="126"/>
      <c r="B23" s="206"/>
      <c r="C23" s="206"/>
      <c r="D23" s="207"/>
      <c r="E23" s="208"/>
      <c r="F23" s="208"/>
      <c r="G23" s="208"/>
      <c r="H23" s="208"/>
      <c r="I23" s="208"/>
      <c r="J23" s="209"/>
      <c r="K23" s="209"/>
      <c r="L23" s="209"/>
      <c r="M23" s="209"/>
      <c r="N23" s="209"/>
      <c r="O23" s="209"/>
      <c r="P23" s="209"/>
      <c r="Q23" s="209"/>
      <c r="R23" s="123"/>
      <c r="S23" s="181"/>
      <c r="T23" s="181"/>
      <c r="U23" s="181"/>
      <c r="V23" s="181"/>
      <c r="W23" s="181"/>
    </row>
    <row r="24" spans="1:23" ht="15.75" customHeight="1">
      <c r="A24" s="127"/>
      <c r="B24" s="184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spans="1:23" ht="15.75" customHeight="1">
      <c r="A35" s="126"/>
      <c r="B35" s="206"/>
      <c r="C35" s="206"/>
      <c r="D35" s="207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123"/>
      <c r="S35" s="181"/>
      <c r="T35" s="181"/>
      <c r="U35" s="181"/>
      <c r="V35" s="181"/>
      <c r="W35" s="181"/>
    </row>
    <row r="36" spans="1:23" ht="15.75" customHeight="1">
      <c r="A36" s="127"/>
      <c r="B36" s="18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1"/>
      <c r="T36" s="181"/>
      <c r="U36" s="181"/>
      <c r="V36" s="181"/>
      <c r="W36" s="181"/>
    </row>
    <row r="37" ht="15.75" customHeight="1"/>
    <row r="38" ht="15.75" customHeight="1"/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1:Q21"/>
    <mergeCell ref="B22:C22"/>
    <mergeCell ref="D22:Q22"/>
    <mergeCell ref="B23:C23"/>
    <mergeCell ref="D23:Q23"/>
    <mergeCell ref="B25:C25"/>
    <mergeCell ref="D25:Q25"/>
    <mergeCell ref="B27:C27"/>
    <mergeCell ref="D27:Q27"/>
    <mergeCell ref="B35:C35"/>
    <mergeCell ref="D35:Q35"/>
    <mergeCell ref="B29:C29"/>
    <mergeCell ref="D29:Q29"/>
    <mergeCell ref="B31:C31"/>
    <mergeCell ref="D31:Q31"/>
    <mergeCell ref="B33:C33"/>
    <mergeCell ref="D33:Q33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8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46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40513</v>
      </c>
      <c r="D4" s="20"/>
      <c r="E4" s="190">
        <f>COUNTIF(E6:E40,"&gt;0")</f>
        <v>12</v>
      </c>
      <c r="F4" s="125">
        <f>SUM(F6:F40)</f>
        <v>9.5367431640625E-07</v>
      </c>
      <c r="G4" s="197" t="s">
        <v>118</v>
      </c>
      <c r="H4" s="198"/>
      <c r="I4" s="198"/>
      <c r="J4" s="199"/>
      <c r="K4" s="190">
        <f>COUNTIF(K6:K40,"&gt;0")</f>
        <v>12</v>
      </c>
      <c r="L4" s="125">
        <f>SUM(L6:L40)</f>
        <v>-2.384185791015625E-07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1</v>
      </c>
      <c r="F6" s="128">
        <v>15.920000076293945</v>
      </c>
      <c r="G6" s="129">
        <v>96</v>
      </c>
      <c r="H6" s="168">
        <f aca="true" t="shared" si="0" ref="H6:H40">I6-F6</f>
        <v>9.850000381469727</v>
      </c>
      <c r="I6" s="130">
        <v>25.770000457763672</v>
      </c>
      <c r="J6" s="21">
        <v>12</v>
      </c>
      <c r="K6" s="175">
        <v>1</v>
      </c>
      <c r="L6" s="128">
        <v>-1.9800000190734863</v>
      </c>
      <c r="M6" s="129">
        <v>88</v>
      </c>
      <c r="N6" s="168">
        <f aca="true" t="shared" si="1" ref="N6:N40">O6-L6</f>
        <v>5.099999904632568</v>
      </c>
      <c r="O6" s="130">
        <v>3.119999885559082</v>
      </c>
      <c r="P6" s="21">
        <v>8</v>
      </c>
      <c r="Q6" s="131">
        <f aca="true" t="shared" si="2" ref="Q6:Q40">F6+L6</f>
        <v>13.940000057220459</v>
      </c>
      <c r="R6" s="170">
        <f aca="true" t="shared" si="3" ref="R6:R40">G6+M6</f>
        <v>184</v>
      </c>
      <c r="S6" s="132">
        <f aca="true" t="shared" si="4" ref="S6:S40">I6+O6</f>
        <v>28.890000343322754</v>
      </c>
      <c r="T6" s="68">
        <f aca="true" t="shared" si="5" ref="T6:T40">J6+P6</f>
        <v>20</v>
      </c>
      <c r="U6" s="97">
        <v>3</v>
      </c>
      <c r="V6" s="69">
        <v>3</v>
      </c>
      <c r="W6" s="169">
        <f>T6+U6+V6</f>
        <v>26</v>
      </c>
      <c r="AA6" s="19"/>
    </row>
    <row r="7" spans="1:23" ht="15.75" customHeight="1">
      <c r="A7" s="8">
        <v>12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2</v>
      </c>
      <c r="F7" s="128">
        <v>-14.859999656677246</v>
      </c>
      <c r="G7" s="129">
        <v>50</v>
      </c>
      <c r="H7" s="168">
        <f t="shared" si="0"/>
        <v>3.5</v>
      </c>
      <c r="I7" s="130">
        <v>-11.359999656677246</v>
      </c>
      <c r="J7" s="21">
        <v>3</v>
      </c>
      <c r="K7" s="175">
        <v>3</v>
      </c>
      <c r="L7" s="128">
        <v>-7.079999923706055</v>
      </c>
      <c r="M7" s="129">
        <v>0</v>
      </c>
      <c r="N7" s="168">
        <f t="shared" si="1"/>
        <v>-4.899999618530273</v>
      </c>
      <c r="O7" s="130">
        <v>-11.979999542236328</v>
      </c>
      <c r="P7" s="21">
        <v>3</v>
      </c>
      <c r="Q7" s="131">
        <f t="shared" si="2"/>
        <v>-21.9399995803833</v>
      </c>
      <c r="R7" s="170">
        <f t="shared" si="3"/>
        <v>50</v>
      </c>
      <c r="S7" s="132">
        <f t="shared" si="4"/>
        <v>-23.339999198913574</v>
      </c>
      <c r="T7" s="68">
        <f t="shared" si="5"/>
        <v>6</v>
      </c>
      <c r="U7" s="97"/>
      <c r="V7" s="69"/>
      <c r="W7" s="70">
        <f>T7+U7+V7</f>
        <v>6</v>
      </c>
    </row>
    <row r="8" spans="1:23" ht="15.75" customHeight="1">
      <c r="A8" s="8">
        <v>13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/>
      <c r="F8" s="128"/>
      <c r="G8" s="129"/>
      <c r="H8" s="168">
        <f t="shared" si="0"/>
        <v>0</v>
      </c>
      <c r="I8" s="130"/>
      <c r="J8" s="21"/>
      <c r="K8" s="175"/>
      <c r="L8" s="128"/>
      <c r="M8" s="129"/>
      <c r="N8" s="168">
        <f t="shared" si="1"/>
        <v>0</v>
      </c>
      <c r="O8" s="130"/>
      <c r="P8" s="21"/>
      <c r="Q8" s="131">
        <f t="shared" si="2"/>
        <v>0</v>
      </c>
      <c r="R8" s="170">
        <f t="shared" si="3"/>
        <v>0</v>
      </c>
      <c r="S8" s="132">
        <f t="shared" si="4"/>
        <v>0</v>
      </c>
      <c r="T8" s="68">
        <f t="shared" si="5"/>
        <v>0</v>
      </c>
      <c r="U8" s="97"/>
      <c r="V8" s="69"/>
      <c r="W8" s="191" t="s">
        <v>128</v>
      </c>
    </row>
    <row r="9" spans="1:23" ht="15.75" customHeight="1">
      <c r="A9" s="8">
        <v>3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3</v>
      </c>
      <c r="F9" s="128">
        <v>7.900000095367432</v>
      </c>
      <c r="G9" s="129">
        <v>12</v>
      </c>
      <c r="H9" s="168">
        <f t="shared" si="0"/>
        <v>-9.650000095367432</v>
      </c>
      <c r="I9" s="130">
        <v>-1.75</v>
      </c>
      <c r="J9" s="21">
        <v>6</v>
      </c>
      <c r="K9" s="175">
        <v>2</v>
      </c>
      <c r="L9" s="128">
        <v>17.84000015258789</v>
      </c>
      <c r="M9" s="129">
        <v>60</v>
      </c>
      <c r="N9" s="168">
        <f t="shared" si="1"/>
        <v>2.950000762939453</v>
      </c>
      <c r="O9" s="130">
        <v>20.790000915527344</v>
      </c>
      <c r="P9" s="21">
        <v>12</v>
      </c>
      <c r="Q9" s="131">
        <f t="shared" si="2"/>
        <v>25.740000247955322</v>
      </c>
      <c r="R9" s="170">
        <f t="shared" si="3"/>
        <v>72</v>
      </c>
      <c r="S9" s="132">
        <f t="shared" si="4"/>
        <v>19.040000915527344</v>
      </c>
      <c r="T9" s="68">
        <f t="shared" si="5"/>
        <v>18</v>
      </c>
      <c r="U9" s="97">
        <v>1</v>
      </c>
      <c r="V9" s="69"/>
      <c r="W9" s="70">
        <f>T9+U9+V9</f>
        <v>19</v>
      </c>
    </row>
    <row r="10" spans="1:23" ht="15.75" customHeight="1">
      <c r="A10" s="8">
        <v>14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9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2</v>
      </c>
      <c r="F11" s="128">
        <v>7.400000095367432</v>
      </c>
      <c r="G11" s="129">
        <v>0</v>
      </c>
      <c r="H11" s="168">
        <f t="shared" si="0"/>
        <v>-6.5000001192092896</v>
      </c>
      <c r="I11" s="130">
        <v>0.8999999761581421</v>
      </c>
      <c r="J11" s="21">
        <v>8</v>
      </c>
      <c r="K11" s="175">
        <v>2</v>
      </c>
      <c r="L11" s="128">
        <v>-15.380000114440918</v>
      </c>
      <c r="M11" s="129">
        <v>5</v>
      </c>
      <c r="N11" s="168">
        <f t="shared" si="1"/>
        <v>-8.050000190734863</v>
      </c>
      <c r="O11" s="130">
        <v>-23.43000030517578</v>
      </c>
      <c r="P11" s="21">
        <v>1</v>
      </c>
      <c r="Q11" s="131">
        <f t="shared" si="2"/>
        <v>-7.980000019073486</v>
      </c>
      <c r="R11" s="170">
        <f t="shared" si="3"/>
        <v>5</v>
      </c>
      <c r="S11" s="132">
        <f t="shared" si="4"/>
        <v>-22.53000032901764</v>
      </c>
      <c r="T11" s="68">
        <f t="shared" si="5"/>
        <v>9</v>
      </c>
      <c r="U11" s="97"/>
      <c r="V11" s="69"/>
      <c r="W11" s="70">
        <f>T11+U11+V11</f>
        <v>9</v>
      </c>
    </row>
    <row r="12" spans="1:23" ht="15.75" customHeight="1">
      <c r="A12" s="8">
        <v>11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3</v>
      </c>
      <c r="F12" s="128">
        <v>-17.15999984741211</v>
      </c>
      <c r="G12" s="129">
        <v>30</v>
      </c>
      <c r="H12" s="168">
        <f t="shared" si="0"/>
        <v>-6.049999237060547</v>
      </c>
      <c r="I12" s="130">
        <v>-23.209999084472656</v>
      </c>
      <c r="J12" s="21">
        <v>1</v>
      </c>
      <c r="K12" s="175">
        <v>3</v>
      </c>
      <c r="L12" s="128">
        <v>3.7799999713897705</v>
      </c>
      <c r="M12" s="129">
        <v>0</v>
      </c>
      <c r="N12" s="168">
        <f t="shared" si="1"/>
        <v>-4.899999976158142</v>
      </c>
      <c r="O12" s="130">
        <v>-1.1200000047683716</v>
      </c>
      <c r="P12" s="21">
        <v>6</v>
      </c>
      <c r="Q12" s="131">
        <f t="shared" si="2"/>
        <v>-13.379999876022339</v>
      </c>
      <c r="R12" s="170">
        <f t="shared" si="3"/>
        <v>30</v>
      </c>
      <c r="S12" s="132">
        <f t="shared" si="4"/>
        <v>-24.329999089241028</v>
      </c>
      <c r="T12" s="68">
        <f t="shared" si="5"/>
        <v>7</v>
      </c>
      <c r="U12" s="97"/>
      <c r="V12" s="69"/>
      <c r="W12" s="70">
        <f>T12+U12+V12</f>
        <v>7</v>
      </c>
    </row>
    <row r="13" spans="1:23" ht="15.75" customHeight="1">
      <c r="A13" s="8">
        <v>7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3</v>
      </c>
      <c r="F13" s="128">
        <v>2.3399999141693115</v>
      </c>
      <c r="G13" s="129">
        <v>130</v>
      </c>
      <c r="H13" s="168">
        <f t="shared" si="0"/>
        <v>13.950001001358032</v>
      </c>
      <c r="I13" s="130">
        <v>16.290000915527344</v>
      </c>
      <c r="J13" s="21">
        <v>11</v>
      </c>
      <c r="K13" s="175">
        <v>1</v>
      </c>
      <c r="L13" s="128">
        <v>-4.480000019073486</v>
      </c>
      <c r="M13" s="129">
        <v>0</v>
      </c>
      <c r="N13" s="168">
        <f t="shared" si="1"/>
        <v>-12.499999523162842</v>
      </c>
      <c r="O13" s="130">
        <v>-16.979999542236328</v>
      </c>
      <c r="P13" s="21">
        <v>2</v>
      </c>
      <c r="Q13" s="131">
        <f t="shared" si="2"/>
        <v>-2.140000104904175</v>
      </c>
      <c r="R13" s="170">
        <f t="shared" si="3"/>
        <v>130</v>
      </c>
      <c r="S13" s="132">
        <f t="shared" si="4"/>
        <v>-0.6899986267089844</v>
      </c>
      <c r="T13" s="68">
        <f t="shared" si="5"/>
        <v>13</v>
      </c>
      <c r="U13" s="97"/>
      <c r="V13" s="69"/>
      <c r="W13" s="70">
        <f>T13+U13+V13</f>
        <v>13</v>
      </c>
    </row>
    <row r="14" spans="1:23" ht="15.75" customHeight="1">
      <c r="A14" s="8">
        <v>15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16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17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18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19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20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21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/>
      <c r="F20" s="128"/>
      <c r="G20" s="129"/>
      <c r="H20" s="168">
        <f t="shared" si="0"/>
        <v>0</v>
      </c>
      <c r="I20" s="130"/>
      <c r="J20" s="21"/>
      <c r="K20" s="175"/>
      <c r="L20" s="128"/>
      <c r="M20" s="129"/>
      <c r="N20" s="168">
        <f t="shared" si="1"/>
        <v>0</v>
      </c>
      <c r="O20" s="130"/>
      <c r="P20" s="21"/>
      <c r="Q20" s="131">
        <f t="shared" si="2"/>
        <v>0</v>
      </c>
      <c r="R20" s="170">
        <f t="shared" si="3"/>
        <v>0</v>
      </c>
      <c r="S20" s="132">
        <f t="shared" si="4"/>
        <v>0</v>
      </c>
      <c r="T20" s="68">
        <f t="shared" si="5"/>
        <v>0</v>
      </c>
      <c r="U20" s="97"/>
      <c r="V20" s="69"/>
      <c r="W20" s="191" t="s">
        <v>128</v>
      </c>
    </row>
    <row r="21" spans="1:23" ht="15.75" customHeight="1">
      <c r="A21" s="8">
        <v>6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2</v>
      </c>
      <c r="F21" s="128">
        <v>4.260000228881836</v>
      </c>
      <c r="G21" s="129">
        <v>0</v>
      </c>
      <c r="H21" s="168">
        <f t="shared" si="0"/>
        <v>-6.500000238418579</v>
      </c>
      <c r="I21" s="130">
        <v>-2.240000009536743</v>
      </c>
      <c r="J21" s="21">
        <v>5</v>
      </c>
      <c r="K21" s="175">
        <v>2</v>
      </c>
      <c r="L21" s="128">
        <v>-4.980000019073486</v>
      </c>
      <c r="M21" s="129">
        <v>104</v>
      </c>
      <c r="N21" s="168">
        <f t="shared" si="1"/>
        <v>11.75</v>
      </c>
      <c r="O21" s="130">
        <v>6.769999980926514</v>
      </c>
      <c r="P21" s="21">
        <v>9</v>
      </c>
      <c r="Q21" s="131">
        <f t="shared" si="2"/>
        <v>-0.7199997901916504</v>
      </c>
      <c r="R21" s="170">
        <f t="shared" si="3"/>
        <v>104</v>
      </c>
      <c r="S21" s="132">
        <f t="shared" si="4"/>
        <v>4.5299999713897705</v>
      </c>
      <c r="T21" s="68">
        <f t="shared" si="5"/>
        <v>14</v>
      </c>
      <c r="U21" s="97"/>
      <c r="V21" s="69"/>
      <c r="W21" s="70">
        <f>T21+U21+V21</f>
        <v>14</v>
      </c>
    </row>
    <row r="22" spans="1:23" ht="15.75" customHeight="1">
      <c r="A22" s="8">
        <v>22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23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5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1</v>
      </c>
      <c r="F24" s="128">
        <v>-2.8399999141693115</v>
      </c>
      <c r="G24" s="129">
        <v>10</v>
      </c>
      <c r="H24" s="168">
        <f t="shared" si="0"/>
        <v>-7.349999666213989</v>
      </c>
      <c r="I24" s="130">
        <v>-10.1899995803833</v>
      </c>
      <c r="J24" s="21">
        <v>4</v>
      </c>
      <c r="K24" s="175">
        <v>3</v>
      </c>
      <c r="L24" s="128">
        <v>9.9399995803833</v>
      </c>
      <c r="M24" s="129">
        <v>50</v>
      </c>
      <c r="N24" s="168">
        <f t="shared" si="1"/>
        <v>5.100000381469727</v>
      </c>
      <c r="O24" s="130">
        <v>15.039999961853027</v>
      </c>
      <c r="P24" s="21">
        <v>11</v>
      </c>
      <c r="Q24" s="131">
        <f t="shared" si="2"/>
        <v>7.099999666213989</v>
      </c>
      <c r="R24" s="170">
        <f t="shared" si="3"/>
        <v>60</v>
      </c>
      <c r="S24" s="132">
        <f t="shared" si="4"/>
        <v>4.850000381469727</v>
      </c>
      <c r="T24" s="68">
        <f t="shared" si="5"/>
        <v>15</v>
      </c>
      <c r="U24" s="97"/>
      <c r="V24" s="69"/>
      <c r="W24" s="70">
        <f>T24+U24+V24</f>
        <v>15</v>
      </c>
    </row>
    <row r="25" spans="1:23" ht="15.75" customHeight="1">
      <c r="A25" s="8">
        <v>2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3</v>
      </c>
      <c r="F25" s="128">
        <v>6.920000076293945</v>
      </c>
      <c r="G25" s="129">
        <v>69</v>
      </c>
      <c r="H25" s="168">
        <f t="shared" si="0"/>
        <v>1.75</v>
      </c>
      <c r="I25" s="130">
        <v>8.670000076293945</v>
      </c>
      <c r="J25" s="21">
        <v>9</v>
      </c>
      <c r="K25" s="175">
        <v>1</v>
      </c>
      <c r="L25" s="128">
        <v>7.519999980926514</v>
      </c>
      <c r="M25" s="129">
        <v>84</v>
      </c>
      <c r="N25" s="168">
        <f t="shared" si="1"/>
        <v>4.299999713897705</v>
      </c>
      <c r="O25" s="130">
        <v>11.819999694824219</v>
      </c>
      <c r="P25" s="21">
        <v>10</v>
      </c>
      <c r="Q25" s="131">
        <f t="shared" si="2"/>
        <v>14.440000057220459</v>
      </c>
      <c r="R25" s="170">
        <f t="shared" si="3"/>
        <v>153</v>
      </c>
      <c r="S25" s="132">
        <f t="shared" si="4"/>
        <v>20.489999771118164</v>
      </c>
      <c r="T25" s="68">
        <f t="shared" si="5"/>
        <v>19</v>
      </c>
      <c r="U25" s="97">
        <v>2</v>
      </c>
      <c r="V25" s="69">
        <v>1</v>
      </c>
      <c r="W25" s="70">
        <f>T25+U25+V25</f>
        <v>22</v>
      </c>
    </row>
    <row r="26" spans="1:23" ht="15.75" customHeight="1">
      <c r="A26" s="8">
        <v>24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10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1</v>
      </c>
      <c r="F27" s="128">
        <v>-11.34000015258789</v>
      </c>
      <c r="G27" s="129">
        <v>34</v>
      </c>
      <c r="H27" s="168">
        <f t="shared" si="0"/>
        <v>-2.5500001907348633</v>
      </c>
      <c r="I27" s="130">
        <v>-13.890000343322754</v>
      </c>
      <c r="J27" s="21">
        <v>2</v>
      </c>
      <c r="K27" s="175">
        <v>3</v>
      </c>
      <c r="L27" s="128">
        <v>-6.639999866485596</v>
      </c>
      <c r="M27" s="129">
        <v>48</v>
      </c>
      <c r="N27" s="168">
        <f t="shared" si="1"/>
        <v>4.699999809265137</v>
      </c>
      <c r="O27" s="130">
        <v>-1.940000057220459</v>
      </c>
      <c r="P27" s="21">
        <v>5</v>
      </c>
      <c r="Q27" s="131">
        <f t="shared" si="2"/>
        <v>-17.980000019073486</v>
      </c>
      <c r="R27" s="170">
        <f t="shared" si="3"/>
        <v>82</v>
      </c>
      <c r="S27" s="132">
        <f t="shared" si="4"/>
        <v>-15.830000400543213</v>
      </c>
      <c r="T27" s="68">
        <f t="shared" si="5"/>
        <v>7</v>
      </c>
      <c r="U27" s="97"/>
      <c r="V27" s="69"/>
      <c r="W27" s="70">
        <f>T27+U27+V27</f>
        <v>7</v>
      </c>
    </row>
    <row r="28" spans="1:23" ht="15.75" customHeight="1">
      <c r="A28" s="8">
        <v>25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26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/>
      <c r="F29" s="128"/>
      <c r="G29" s="129"/>
      <c r="H29" s="168">
        <f t="shared" si="0"/>
        <v>0</v>
      </c>
      <c r="I29" s="130"/>
      <c r="J29" s="21"/>
      <c r="K29" s="175"/>
      <c r="L29" s="128"/>
      <c r="M29" s="129"/>
      <c r="N29" s="168">
        <f t="shared" si="1"/>
        <v>0</v>
      </c>
      <c r="O29" s="130"/>
      <c r="P29" s="21"/>
      <c r="Q29" s="131">
        <f t="shared" si="2"/>
        <v>0</v>
      </c>
      <c r="R29" s="170">
        <f t="shared" si="3"/>
        <v>0</v>
      </c>
      <c r="S29" s="132">
        <f t="shared" si="4"/>
        <v>0</v>
      </c>
      <c r="T29" s="68">
        <f t="shared" si="5"/>
        <v>0</v>
      </c>
      <c r="U29" s="97"/>
      <c r="V29" s="69"/>
      <c r="W29" s="191" t="s">
        <v>128</v>
      </c>
    </row>
    <row r="30" spans="1:23" ht="15.75" customHeight="1">
      <c r="A30" s="8">
        <v>27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28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8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1</v>
      </c>
      <c r="F32" s="128">
        <v>-1.7400000095367432</v>
      </c>
      <c r="G32" s="129">
        <v>47</v>
      </c>
      <c r="H32" s="168">
        <f t="shared" si="0"/>
        <v>0.04999995231628418</v>
      </c>
      <c r="I32" s="130">
        <v>-1.690000057220459</v>
      </c>
      <c r="J32" s="21">
        <v>7</v>
      </c>
      <c r="K32" s="175">
        <v>2</v>
      </c>
      <c r="L32" s="128">
        <v>2.5199999809265137</v>
      </c>
      <c r="M32" s="129">
        <v>12</v>
      </c>
      <c r="N32" s="168">
        <f t="shared" si="1"/>
        <v>-6.650000095367432</v>
      </c>
      <c r="O32" s="130">
        <v>-4.130000114440918</v>
      </c>
      <c r="P32" s="21">
        <v>4</v>
      </c>
      <c r="Q32" s="131">
        <f t="shared" si="2"/>
        <v>0.7799999713897705</v>
      </c>
      <c r="R32" s="170">
        <f t="shared" si="3"/>
        <v>59</v>
      </c>
      <c r="S32" s="132">
        <f t="shared" si="4"/>
        <v>-5.820000171661377</v>
      </c>
      <c r="T32" s="68">
        <f t="shared" si="5"/>
        <v>11</v>
      </c>
      <c r="U32" s="97"/>
      <c r="V32" s="69"/>
      <c r="W32" s="70">
        <f>T32+U32+V32</f>
        <v>11</v>
      </c>
    </row>
    <row r="33" spans="1:23" ht="15.75" customHeight="1">
      <c r="A33" s="8">
        <v>29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4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2</v>
      </c>
      <c r="F34" s="128">
        <v>3.200000047683716</v>
      </c>
      <c r="G34" s="129">
        <v>80</v>
      </c>
      <c r="H34" s="168">
        <f t="shared" si="0"/>
        <v>9.499999761581421</v>
      </c>
      <c r="I34" s="130">
        <v>12.699999809265137</v>
      </c>
      <c r="J34" s="21">
        <v>10</v>
      </c>
      <c r="K34" s="175">
        <v>1</v>
      </c>
      <c r="L34" s="128">
        <v>-1.059999942779541</v>
      </c>
      <c r="M34" s="129">
        <v>78</v>
      </c>
      <c r="N34" s="168">
        <f t="shared" si="1"/>
        <v>3.0999999046325684</v>
      </c>
      <c r="O34" s="130">
        <v>2.0399999618530273</v>
      </c>
      <c r="P34" s="21">
        <v>7</v>
      </c>
      <c r="Q34" s="131">
        <f t="shared" si="2"/>
        <v>2.140000104904175</v>
      </c>
      <c r="R34" s="170">
        <f t="shared" si="3"/>
        <v>158</v>
      </c>
      <c r="S34" s="132">
        <f t="shared" si="4"/>
        <v>14.739999771118164</v>
      </c>
      <c r="T34" s="68">
        <f t="shared" si="5"/>
        <v>17</v>
      </c>
      <c r="U34" s="97"/>
      <c r="V34" s="69">
        <v>2</v>
      </c>
      <c r="W34" s="70">
        <f>T34+U34+V34</f>
        <v>19</v>
      </c>
    </row>
    <row r="35" spans="1:23" ht="15.75" customHeight="1">
      <c r="A35" s="8">
        <v>30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/>
      <c r="F35" s="128"/>
      <c r="G35" s="129"/>
      <c r="H35" s="168">
        <f t="shared" si="0"/>
        <v>0</v>
      </c>
      <c r="I35" s="130"/>
      <c r="J35" s="21"/>
      <c r="K35" s="175"/>
      <c r="L35" s="128"/>
      <c r="M35" s="129"/>
      <c r="N35" s="168">
        <f t="shared" si="1"/>
        <v>0</v>
      </c>
      <c r="O35" s="130"/>
      <c r="P35" s="21"/>
      <c r="Q35" s="131">
        <f t="shared" si="2"/>
        <v>0</v>
      </c>
      <c r="R35" s="170">
        <f t="shared" si="3"/>
        <v>0</v>
      </c>
      <c r="S35" s="132">
        <f t="shared" si="4"/>
        <v>0</v>
      </c>
      <c r="T35" s="68">
        <f t="shared" si="5"/>
        <v>0</v>
      </c>
      <c r="U35" s="97"/>
      <c r="V35" s="69"/>
      <c r="W35" s="191" t="s">
        <v>128</v>
      </c>
    </row>
    <row r="36" spans="1:23" ht="15.75" customHeight="1">
      <c r="A36" s="8">
        <v>31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/>
      <c r="F36" s="128"/>
      <c r="G36" s="129"/>
      <c r="H36" s="168">
        <f t="shared" si="0"/>
        <v>0</v>
      </c>
      <c r="I36" s="130"/>
      <c r="J36" s="21"/>
      <c r="K36" s="175"/>
      <c r="L36" s="128"/>
      <c r="M36" s="129"/>
      <c r="N36" s="168">
        <f t="shared" si="1"/>
        <v>0</v>
      </c>
      <c r="O36" s="130"/>
      <c r="P36" s="21"/>
      <c r="Q36" s="131">
        <f t="shared" si="2"/>
        <v>0</v>
      </c>
      <c r="R36" s="170">
        <f t="shared" si="3"/>
        <v>0</v>
      </c>
      <c r="S36" s="132">
        <f t="shared" si="4"/>
        <v>0</v>
      </c>
      <c r="T36" s="68">
        <f t="shared" si="5"/>
        <v>0</v>
      </c>
      <c r="U36" s="97"/>
      <c r="V36" s="69"/>
      <c r="W36" s="191" t="s">
        <v>128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12</v>
      </c>
      <c r="F41" s="124"/>
      <c r="G41" s="7"/>
      <c r="H41" s="7">
        <f>SUM(H6:H40)</f>
        <v>1.5497207641601562E-06</v>
      </c>
      <c r="I41" s="7">
        <f>SUM(I6:I40)</f>
        <v>2.5033950805664062E-06</v>
      </c>
      <c r="J41" s="7"/>
      <c r="K41" s="124"/>
      <c r="L41" s="124"/>
      <c r="M41" s="7"/>
      <c r="N41" s="7">
        <f>SUM(N6:N40)</f>
        <v>1.0728836059570312E-06</v>
      </c>
      <c r="O41" s="7">
        <f>SUM(O6:O40)</f>
        <v>8.344650268554688E-07</v>
      </c>
      <c r="P41" s="7"/>
      <c r="Q41" s="7"/>
      <c r="R41" s="7"/>
      <c r="S41" s="7">
        <f>SUM(S6:S40)</f>
        <v>3.337860107421875E-06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A1:AA57"/>
  <sheetViews>
    <sheetView showGridLines="0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46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40511</v>
      </c>
      <c r="D4" s="20"/>
      <c r="E4" s="190">
        <f>COUNTIF(E6:E17,"&gt;0")</f>
        <v>12</v>
      </c>
      <c r="F4" s="125">
        <f>SUM(F6:F17)</f>
        <v>9.5367431640625E-07</v>
      </c>
      <c r="G4" s="197" t="s">
        <v>118</v>
      </c>
      <c r="H4" s="198"/>
      <c r="I4" s="198"/>
      <c r="J4" s="199"/>
      <c r="K4" s="190">
        <f>COUNTIF(K6:K17,"&gt;0")</f>
        <v>12</v>
      </c>
      <c r="L4" s="125">
        <f>SUM(L6:L17)</f>
        <v>-2.384185791015625E-07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1</v>
      </c>
      <c r="F6" s="128">
        <v>15.920000076293945</v>
      </c>
      <c r="G6" s="129">
        <v>96</v>
      </c>
      <c r="H6" s="168">
        <f aca="true" t="shared" si="0" ref="H6:H17">I6-F6</f>
        <v>9.850000381469727</v>
      </c>
      <c r="I6" s="130">
        <v>25.770000457763672</v>
      </c>
      <c r="J6" s="21">
        <v>12</v>
      </c>
      <c r="K6" s="175">
        <v>1</v>
      </c>
      <c r="L6" s="128">
        <v>-1.9800000190734863</v>
      </c>
      <c r="M6" s="129">
        <v>88</v>
      </c>
      <c r="N6" s="168">
        <f aca="true" t="shared" si="1" ref="N6:N17">O6-L6</f>
        <v>5.099999904632568</v>
      </c>
      <c r="O6" s="130">
        <v>3.119999885559082</v>
      </c>
      <c r="P6" s="21">
        <v>8</v>
      </c>
      <c r="Q6" s="131">
        <f aca="true" t="shared" si="2" ref="Q6:Q17">F6+L6</f>
        <v>13.940000057220459</v>
      </c>
      <c r="R6" s="170">
        <f aca="true" t="shared" si="3" ref="R6:R17">G6+M6</f>
        <v>184</v>
      </c>
      <c r="S6" s="132">
        <f aca="true" t="shared" si="4" ref="S6:S17">I6+O6</f>
        <v>28.890000343322754</v>
      </c>
      <c r="T6" s="68">
        <f aca="true" t="shared" si="5" ref="T6:T17">J6+P6</f>
        <v>20</v>
      </c>
      <c r="U6" s="97">
        <v>3</v>
      </c>
      <c r="V6" s="69">
        <v>3</v>
      </c>
      <c r="W6" s="169">
        <f aca="true" t="shared" si="6" ref="W6:W17">T6+U6+V6</f>
        <v>26</v>
      </c>
      <c r="AA6" s="19"/>
    </row>
    <row r="7" spans="1:23" ht="15.75" customHeight="1">
      <c r="A7" s="8">
        <v>2</v>
      </c>
      <c r="B7" s="71">
        <f>HRÁČI!B22</f>
        <v>120</v>
      </c>
      <c r="C7" s="72" t="str">
        <f>HRÁČI!C22</f>
        <v>Urban</v>
      </c>
      <c r="D7" s="73" t="str">
        <f>HRÁČI!D22</f>
        <v>Daniel</v>
      </c>
      <c r="E7" s="175">
        <v>3</v>
      </c>
      <c r="F7" s="128">
        <v>6.920000076293945</v>
      </c>
      <c r="G7" s="129">
        <v>69</v>
      </c>
      <c r="H7" s="168">
        <f t="shared" si="0"/>
        <v>1.75</v>
      </c>
      <c r="I7" s="130">
        <v>8.670000076293945</v>
      </c>
      <c r="J7" s="21">
        <v>9</v>
      </c>
      <c r="K7" s="175">
        <v>1</v>
      </c>
      <c r="L7" s="128">
        <v>7.519999980926514</v>
      </c>
      <c r="M7" s="129">
        <v>84</v>
      </c>
      <c r="N7" s="168">
        <f t="shared" si="1"/>
        <v>4.299999713897705</v>
      </c>
      <c r="O7" s="130">
        <v>11.819999694824219</v>
      </c>
      <c r="P7" s="21">
        <v>10</v>
      </c>
      <c r="Q7" s="131">
        <f t="shared" si="2"/>
        <v>14.440000057220459</v>
      </c>
      <c r="R7" s="170">
        <f t="shared" si="3"/>
        <v>153</v>
      </c>
      <c r="S7" s="132">
        <f t="shared" si="4"/>
        <v>20.489999771118164</v>
      </c>
      <c r="T7" s="68">
        <f t="shared" si="5"/>
        <v>19</v>
      </c>
      <c r="U7" s="97">
        <v>2</v>
      </c>
      <c r="V7" s="69">
        <v>1</v>
      </c>
      <c r="W7" s="70">
        <f t="shared" si="6"/>
        <v>22</v>
      </c>
    </row>
    <row r="8" spans="1:23" ht="15.75" customHeight="1">
      <c r="A8" s="8">
        <v>3</v>
      </c>
      <c r="B8" s="71">
        <f>HRÁČI!B6</f>
        <v>104</v>
      </c>
      <c r="C8" s="72" t="str">
        <f>HRÁČI!C6</f>
        <v>Vavrík  </v>
      </c>
      <c r="D8" s="73" t="str">
        <f>HRÁČI!D6</f>
        <v>Roman</v>
      </c>
      <c r="E8" s="175">
        <v>3</v>
      </c>
      <c r="F8" s="128">
        <v>7.900000095367432</v>
      </c>
      <c r="G8" s="129">
        <v>12</v>
      </c>
      <c r="H8" s="168">
        <f t="shared" si="0"/>
        <v>-9.650000095367432</v>
      </c>
      <c r="I8" s="130">
        <v>-1.75</v>
      </c>
      <c r="J8" s="21">
        <v>6</v>
      </c>
      <c r="K8" s="175">
        <v>2</v>
      </c>
      <c r="L8" s="128">
        <v>17.84000015258789</v>
      </c>
      <c r="M8" s="129">
        <v>60</v>
      </c>
      <c r="N8" s="168">
        <f t="shared" si="1"/>
        <v>2.950000762939453</v>
      </c>
      <c r="O8" s="130">
        <v>20.790000915527344</v>
      </c>
      <c r="P8" s="21">
        <v>12</v>
      </c>
      <c r="Q8" s="131">
        <f t="shared" si="2"/>
        <v>25.740000247955322</v>
      </c>
      <c r="R8" s="170">
        <f t="shared" si="3"/>
        <v>72</v>
      </c>
      <c r="S8" s="132">
        <f t="shared" si="4"/>
        <v>19.040000915527344</v>
      </c>
      <c r="T8" s="68">
        <f t="shared" si="5"/>
        <v>18</v>
      </c>
      <c r="U8" s="97">
        <v>1</v>
      </c>
      <c r="V8" s="69"/>
      <c r="W8" s="70">
        <f t="shared" si="6"/>
        <v>19</v>
      </c>
    </row>
    <row r="9" spans="1:23" ht="15.75" customHeight="1">
      <c r="A9" s="8">
        <v>4</v>
      </c>
      <c r="B9" s="71">
        <f>HRÁČI!B31</f>
        <v>129</v>
      </c>
      <c r="C9" s="72" t="str">
        <f>HRÁČI!C31</f>
        <v>Serbin</v>
      </c>
      <c r="D9" s="73" t="str">
        <f>HRÁČI!D31</f>
        <v>Rastislav</v>
      </c>
      <c r="E9" s="175">
        <v>2</v>
      </c>
      <c r="F9" s="128">
        <v>3.200000047683716</v>
      </c>
      <c r="G9" s="129">
        <v>80</v>
      </c>
      <c r="H9" s="168">
        <f t="shared" si="0"/>
        <v>9.499999761581421</v>
      </c>
      <c r="I9" s="130">
        <v>12.699999809265137</v>
      </c>
      <c r="J9" s="21">
        <v>10</v>
      </c>
      <c r="K9" s="175">
        <v>1</v>
      </c>
      <c r="L9" s="128">
        <v>-1.059999942779541</v>
      </c>
      <c r="M9" s="129">
        <v>78</v>
      </c>
      <c r="N9" s="168">
        <f t="shared" si="1"/>
        <v>3.0999999046325684</v>
      </c>
      <c r="O9" s="130">
        <v>2.0399999618530273</v>
      </c>
      <c r="P9" s="21">
        <v>7</v>
      </c>
      <c r="Q9" s="131">
        <f t="shared" si="2"/>
        <v>2.140000104904175</v>
      </c>
      <c r="R9" s="170">
        <f t="shared" si="3"/>
        <v>158</v>
      </c>
      <c r="S9" s="132">
        <f t="shared" si="4"/>
        <v>14.739999771118164</v>
      </c>
      <c r="T9" s="68">
        <f t="shared" si="5"/>
        <v>17</v>
      </c>
      <c r="U9" s="97"/>
      <c r="V9" s="69">
        <v>2</v>
      </c>
      <c r="W9" s="70">
        <f t="shared" si="6"/>
        <v>19</v>
      </c>
    </row>
    <row r="10" spans="1:23" ht="15.75" customHeight="1">
      <c r="A10" s="8">
        <v>5</v>
      </c>
      <c r="B10" s="71">
        <f>HRÁČI!B21</f>
        <v>119</v>
      </c>
      <c r="C10" s="72" t="str">
        <f>HRÁČI!C21</f>
        <v>Češek</v>
      </c>
      <c r="D10" s="73" t="str">
        <f>HRÁČI!D21</f>
        <v>Ján</v>
      </c>
      <c r="E10" s="175">
        <v>1</v>
      </c>
      <c r="F10" s="128">
        <v>-2.8399999141693115</v>
      </c>
      <c r="G10" s="129">
        <v>10</v>
      </c>
      <c r="H10" s="168">
        <f t="shared" si="0"/>
        <v>-7.349999666213989</v>
      </c>
      <c r="I10" s="130">
        <v>-10.1899995803833</v>
      </c>
      <c r="J10" s="21">
        <v>4</v>
      </c>
      <c r="K10" s="175">
        <v>3</v>
      </c>
      <c r="L10" s="128">
        <v>9.9399995803833</v>
      </c>
      <c r="M10" s="129">
        <v>50</v>
      </c>
      <c r="N10" s="168">
        <f t="shared" si="1"/>
        <v>5.100000381469727</v>
      </c>
      <c r="O10" s="130">
        <v>15.039999961853027</v>
      </c>
      <c r="P10" s="21">
        <v>11</v>
      </c>
      <c r="Q10" s="131">
        <f t="shared" si="2"/>
        <v>7.099999666213989</v>
      </c>
      <c r="R10" s="170">
        <f t="shared" si="3"/>
        <v>60</v>
      </c>
      <c r="S10" s="132">
        <f t="shared" si="4"/>
        <v>4.850000381469727</v>
      </c>
      <c r="T10" s="68">
        <f t="shared" si="5"/>
        <v>15</v>
      </c>
      <c r="U10" s="97"/>
      <c r="V10" s="69"/>
      <c r="W10" s="70">
        <f t="shared" si="6"/>
        <v>15</v>
      </c>
    </row>
    <row r="11" spans="1:23" ht="15.75" customHeight="1">
      <c r="A11" s="8">
        <v>6</v>
      </c>
      <c r="B11" s="71">
        <f>HRÁČI!B18</f>
        <v>116</v>
      </c>
      <c r="C11" s="72" t="str">
        <f>HRÁČI!C18</f>
        <v>Učník</v>
      </c>
      <c r="D11" s="73" t="str">
        <f>HRÁČI!D18</f>
        <v>Stanislav</v>
      </c>
      <c r="E11" s="175">
        <v>2</v>
      </c>
      <c r="F11" s="128">
        <v>4.260000228881836</v>
      </c>
      <c r="G11" s="129">
        <v>0</v>
      </c>
      <c r="H11" s="168">
        <f t="shared" si="0"/>
        <v>-6.500000238418579</v>
      </c>
      <c r="I11" s="130">
        <v>-2.240000009536743</v>
      </c>
      <c r="J11" s="21">
        <v>5</v>
      </c>
      <c r="K11" s="175">
        <v>2</v>
      </c>
      <c r="L11" s="128">
        <v>-4.980000019073486</v>
      </c>
      <c r="M11" s="129">
        <v>104</v>
      </c>
      <c r="N11" s="168">
        <f t="shared" si="1"/>
        <v>11.75</v>
      </c>
      <c r="O11" s="130">
        <v>6.769999980926514</v>
      </c>
      <c r="P11" s="21">
        <v>9</v>
      </c>
      <c r="Q11" s="131">
        <f t="shared" si="2"/>
        <v>-0.7199997901916504</v>
      </c>
      <c r="R11" s="170">
        <f t="shared" si="3"/>
        <v>104</v>
      </c>
      <c r="S11" s="132">
        <f t="shared" si="4"/>
        <v>4.5299999713897705</v>
      </c>
      <c r="T11" s="68">
        <f t="shared" si="5"/>
        <v>14</v>
      </c>
      <c r="U11" s="97"/>
      <c r="V11" s="69"/>
      <c r="W11" s="70">
        <f t="shared" si="6"/>
        <v>14</v>
      </c>
    </row>
    <row r="12" spans="1:23" ht="15.75" customHeight="1">
      <c r="A12" s="8">
        <v>7</v>
      </c>
      <c r="B12" s="71">
        <f>HRÁČI!B10</f>
        <v>108</v>
      </c>
      <c r="C12" s="72" t="str">
        <f>HRÁČI!C10</f>
        <v>Vavríková</v>
      </c>
      <c r="D12" s="73" t="str">
        <f>HRÁČI!D10</f>
        <v>Lucia</v>
      </c>
      <c r="E12" s="175">
        <v>3</v>
      </c>
      <c r="F12" s="128">
        <v>2.3399999141693115</v>
      </c>
      <c r="G12" s="129">
        <v>130</v>
      </c>
      <c r="H12" s="168">
        <f t="shared" si="0"/>
        <v>13.950001001358032</v>
      </c>
      <c r="I12" s="130">
        <v>16.290000915527344</v>
      </c>
      <c r="J12" s="21">
        <v>11</v>
      </c>
      <c r="K12" s="175">
        <v>1</v>
      </c>
      <c r="L12" s="128">
        <v>-4.480000019073486</v>
      </c>
      <c r="M12" s="129">
        <v>0</v>
      </c>
      <c r="N12" s="168">
        <f t="shared" si="1"/>
        <v>-12.499999523162842</v>
      </c>
      <c r="O12" s="130">
        <v>-16.979999542236328</v>
      </c>
      <c r="P12" s="21">
        <v>2</v>
      </c>
      <c r="Q12" s="131">
        <f t="shared" si="2"/>
        <v>-2.140000104904175</v>
      </c>
      <c r="R12" s="170">
        <f t="shared" si="3"/>
        <v>130</v>
      </c>
      <c r="S12" s="132">
        <f t="shared" si="4"/>
        <v>-0.6899986267089844</v>
      </c>
      <c r="T12" s="68">
        <f t="shared" si="5"/>
        <v>13</v>
      </c>
      <c r="U12" s="97"/>
      <c r="V12" s="69"/>
      <c r="W12" s="70">
        <f t="shared" si="6"/>
        <v>13</v>
      </c>
    </row>
    <row r="13" spans="1:23" ht="15.75" customHeight="1">
      <c r="A13" s="8">
        <v>8</v>
      </c>
      <c r="B13" s="71">
        <f>HRÁČI!B29</f>
        <v>127</v>
      </c>
      <c r="C13" s="72" t="str">
        <f>HRÁČI!C29</f>
        <v>Gavula</v>
      </c>
      <c r="D13" s="73" t="str">
        <f>HRÁČI!D29</f>
        <v>Gabriel</v>
      </c>
      <c r="E13" s="175">
        <v>1</v>
      </c>
      <c r="F13" s="128">
        <v>-1.7400000095367432</v>
      </c>
      <c r="G13" s="129">
        <v>47</v>
      </c>
      <c r="H13" s="168">
        <f t="shared" si="0"/>
        <v>0.04999995231628418</v>
      </c>
      <c r="I13" s="130">
        <v>-1.690000057220459</v>
      </c>
      <c r="J13" s="21">
        <v>7</v>
      </c>
      <c r="K13" s="175">
        <v>2</v>
      </c>
      <c r="L13" s="128">
        <v>2.5199999809265137</v>
      </c>
      <c r="M13" s="129">
        <v>12</v>
      </c>
      <c r="N13" s="168">
        <f t="shared" si="1"/>
        <v>-6.650000095367432</v>
      </c>
      <c r="O13" s="130">
        <v>-4.130000114440918</v>
      </c>
      <c r="P13" s="21">
        <v>4</v>
      </c>
      <c r="Q13" s="131">
        <f t="shared" si="2"/>
        <v>0.7799999713897705</v>
      </c>
      <c r="R13" s="170">
        <f t="shared" si="3"/>
        <v>59</v>
      </c>
      <c r="S13" s="132">
        <f t="shared" si="4"/>
        <v>-5.820000171661377</v>
      </c>
      <c r="T13" s="68">
        <f t="shared" si="5"/>
        <v>11</v>
      </c>
      <c r="U13" s="97"/>
      <c r="V13" s="69"/>
      <c r="W13" s="70">
        <f t="shared" si="6"/>
        <v>11</v>
      </c>
    </row>
    <row r="14" spans="1:23" ht="15.75" customHeight="1">
      <c r="A14" s="8">
        <v>9</v>
      </c>
      <c r="B14" s="71">
        <f>HRÁČI!B8</f>
        <v>106</v>
      </c>
      <c r="C14" s="72" t="str">
        <f>HRÁČI!C8</f>
        <v>Bisák </v>
      </c>
      <c r="D14" s="73" t="str">
        <f>HRÁČI!D8</f>
        <v>Viliam</v>
      </c>
      <c r="E14" s="175">
        <v>2</v>
      </c>
      <c r="F14" s="128">
        <v>7.400000095367432</v>
      </c>
      <c r="G14" s="129">
        <v>0</v>
      </c>
      <c r="H14" s="168">
        <f t="shared" si="0"/>
        <v>-6.5000001192092896</v>
      </c>
      <c r="I14" s="130">
        <v>0.8999999761581421</v>
      </c>
      <c r="J14" s="21">
        <v>8</v>
      </c>
      <c r="K14" s="175">
        <v>2</v>
      </c>
      <c r="L14" s="128">
        <v>-15.380000114440918</v>
      </c>
      <c r="M14" s="129">
        <v>5</v>
      </c>
      <c r="N14" s="168">
        <f t="shared" si="1"/>
        <v>-8.050000190734863</v>
      </c>
      <c r="O14" s="130">
        <v>-23.43000030517578</v>
      </c>
      <c r="P14" s="21">
        <v>1</v>
      </c>
      <c r="Q14" s="131">
        <f t="shared" si="2"/>
        <v>-7.980000019073486</v>
      </c>
      <c r="R14" s="170">
        <f t="shared" si="3"/>
        <v>5</v>
      </c>
      <c r="S14" s="132">
        <f t="shared" si="4"/>
        <v>-22.53000032901764</v>
      </c>
      <c r="T14" s="68">
        <f t="shared" si="5"/>
        <v>9</v>
      </c>
      <c r="U14" s="97"/>
      <c r="V14" s="69"/>
      <c r="W14" s="70">
        <f t="shared" si="6"/>
        <v>9</v>
      </c>
    </row>
    <row r="15" spans="1:23" ht="15.75" customHeight="1">
      <c r="A15" s="8">
        <v>10</v>
      </c>
      <c r="B15" s="71">
        <f>HRÁČI!B24</f>
        <v>122</v>
      </c>
      <c r="C15" s="72" t="str">
        <f>HRÁČI!C24</f>
        <v>Šereš</v>
      </c>
      <c r="D15" s="73" t="str">
        <f>HRÁČI!D24</f>
        <v>Karol</v>
      </c>
      <c r="E15" s="175">
        <v>1</v>
      </c>
      <c r="F15" s="128">
        <v>-11.34000015258789</v>
      </c>
      <c r="G15" s="129">
        <v>34</v>
      </c>
      <c r="H15" s="168">
        <f t="shared" si="0"/>
        <v>-2.5500001907348633</v>
      </c>
      <c r="I15" s="130">
        <v>-13.890000343322754</v>
      </c>
      <c r="J15" s="21">
        <v>2</v>
      </c>
      <c r="K15" s="175">
        <v>3</v>
      </c>
      <c r="L15" s="128">
        <v>-6.639999866485596</v>
      </c>
      <c r="M15" s="129">
        <v>48</v>
      </c>
      <c r="N15" s="168">
        <f t="shared" si="1"/>
        <v>4.699999809265137</v>
      </c>
      <c r="O15" s="130">
        <v>-1.940000057220459</v>
      </c>
      <c r="P15" s="21">
        <v>5</v>
      </c>
      <c r="Q15" s="131">
        <f t="shared" si="2"/>
        <v>-17.980000019073486</v>
      </c>
      <c r="R15" s="170">
        <f t="shared" si="3"/>
        <v>82</v>
      </c>
      <c r="S15" s="132">
        <f t="shared" si="4"/>
        <v>-15.830000400543213</v>
      </c>
      <c r="T15" s="68">
        <f t="shared" si="5"/>
        <v>7</v>
      </c>
      <c r="U15" s="97"/>
      <c r="V15" s="69"/>
      <c r="W15" s="70">
        <f t="shared" si="6"/>
        <v>7</v>
      </c>
    </row>
    <row r="16" spans="1:23" ht="15.75" customHeight="1">
      <c r="A16" s="8">
        <v>11</v>
      </c>
      <c r="B16" s="71">
        <f>HRÁČI!B9</f>
        <v>107</v>
      </c>
      <c r="C16" s="72" t="str">
        <f>HRÁČI!C9</f>
        <v>Hegyi </v>
      </c>
      <c r="D16" s="73" t="str">
        <f>HRÁČI!D9</f>
        <v>Juraj</v>
      </c>
      <c r="E16" s="175">
        <v>3</v>
      </c>
      <c r="F16" s="128">
        <v>-17.15999984741211</v>
      </c>
      <c r="G16" s="129">
        <v>30</v>
      </c>
      <c r="H16" s="168">
        <f t="shared" si="0"/>
        <v>-6.049999237060547</v>
      </c>
      <c r="I16" s="130">
        <v>-23.209999084472656</v>
      </c>
      <c r="J16" s="21">
        <v>1</v>
      </c>
      <c r="K16" s="175">
        <v>3</v>
      </c>
      <c r="L16" s="128">
        <v>3.7799999713897705</v>
      </c>
      <c r="M16" s="129">
        <v>0</v>
      </c>
      <c r="N16" s="168">
        <f t="shared" si="1"/>
        <v>-4.899999976158142</v>
      </c>
      <c r="O16" s="130">
        <v>-1.1200000047683716</v>
      </c>
      <c r="P16" s="21">
        <v>6</v>
      </c>
      <c r="Q16" s="131">
        <f t="shared" si="2"/>
        <v>-13.379999876022339</v>
      </c>
      <c r="R16" s="170">
        <f t="shared" si="3"/>
        <v>30</v>
      </c>
      <c r="S16" s="132">
        <f t="shared" si="4"/>
        <v>-24.329999089241028</v>
      </c>
      <c r="T16" s="68">
        <f t="shared" si="5"/>
        <v>7</v>
      </c>
      <c r="U16" s="97"/>
      <c r="V16" s="69"/>
      <c r="W16" s="70">
        <f t="shared" si="6"/>
        <v>7</v>
      </c>
    </row>
    <row r="17" spans="1:23" ht="15.75" customHeight="1">
      <c r="A17" s="8">
        <v>12</v>
      </c>
      <c r="B17" s="71">
        <f>HRÁČI!B4</f>
        <v>102</v>
      </c>
      <c r="C17" s="72" t="str">
        <f>HRÁČI!C4</f>
        <v>Leskovský  </v>
      </c>
      <c r="D17" s="73" t="str">
        <f>HRÁČI!D4</f>
        <v>Roman</v>
      </c>
      <c r="E17" s="175">
        <v>2</v>
      </c>
      <c r="F17" s="128">
        <v>-14.859999656677246</v>
      </c>
      <c r="G17" s="129">
        <v>50</v>
      </c>
      <c r="H17" s="168">
        <f t="shared" si="0"/>
        <v>3.5</v>
      </c>
      <c r="I17" s="130">
        <v>-11.359999656677246</v>
      </c>
      <c r="J17" s="21">
        <v>3</v>
      </c>
      <c r="K17" s="175">
        <v>3</v>
      </c>
      <c r="L17" s="128">
        <v>-7.079999923706055</v>
      </c>
      <c r="M17" s="129">
        <v>0</v>
      </c>
      <c r="N17" s="168">
        <f t="shared" si="1"/>
        <v>-4.899999618530273</v>
      </c>
      <c r="O17" s="130">
        <v>-11.979999542236328</v>
      </c>
      <c r="P17" s="21">
        <v>3</v>
      </c>
      <c r="Q17" s="131">
        <f t="shared" si="2"/>
        <v>-21.9399995803833</v>
      </c>
      <c r="R17" s="170">
        <f t="shared" si="3"/>
        <v>50</v>
      </c>
      <c r="S17" s="132">
        <f t="shared" si="4"/>
        <v>-23.339999198913574</v>
      </c>
      <c r="T17" s="68">
        <f t="shared" si="5"/>
        <v>6</v>
      </c>
      <c r="U17" s="97"/>
      <c r="V17" s="69"/>
      <c r="W17" s="70">
        <f t="shared" si="6"/>
        <v>6</v>
      </c>
    </row>
    <row r="18" spans="1:23" ht="15.75" customHeight="1">
      <c r="A18" s="1"/>
      <c r="C18" s="186" t="s">
        <v>123</v>
      </c>
      <c r="E18" s="187">
        <f>COUNTIF(E6:E17,"&gt;0")</f>
        <v>12</v>
      </c>
      <c r="F18" s="124"/>
      <c r="G18" s="7"/>
      <c r="H18" s="7">
        <f>SUM(H6:H17)</f>
        <v>1.5497207641601562E-06</v>
      </c>
      <c r="I18" s="7">
        <f>SUM(I6:I17)</f>
        <v>2.5033950805664062E-06</v>
      </c>
      <c r="J18" s="7"/>
      <c r="K18" s="124"/>
      <c r="L18" s="124"/>
      <c r="M18" s="7"/>
      <c r="N18" s="7">
        <f>SUM(N6:N17)</f>
        <v>1.0728836059570312E-06</v>
      </c>
      <c r="O18" s="7">
        <f>SUM(O6:O17)</f>
        <v>8.344650268554688E-07</v>
      </c>
      <c r="P18" s="7"/>
      <c r="Q18" s="7"/>
      <c r="R18" s="7"/>
      <c r="S18" s="7">
        <f>SUM(S6:S17)</f>
        <v>3.337860107421875E-06</v>
      </c>
      <c r="T18" s="7"/>
      <c r="U18" s="7"/>
      <c r="V18" s="7"/>
      <c r="W18" s="7"/>
    </row>
    <row r="19" spans="1:23" ht="15.75" customHeight="1">
      <c r="A19" s="201" t="s">
        <v>104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180"/>
      <c r="S19" s="181"/>
      <c r="T19" s="181"/>
      <c r="U19" s="181"/>
      <c r="V19" s="181"/>
      <c r="W19" s="181"/>
    </row>
    <row r="20" spans="1:23" ht="15.75" customHeight="1">
      <c r="A20" s="182" t="s">
        <v>20</v>
      </c>
      <c r="B20" s="203" t="s">
        <v>121</v>
      </c>
      <c r="C20" s="203"/>
      <c r="D20" s="204" t="s">
        <v>122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183"/>
      <c r="S20" s="181"/>
      <c r="T20" s="181"/>
      <c r="U20" s="181"/>
      <c r="V20" s="181"/>
      <c r="W20" s="181"/>
    </row>
    <row r="21" spans="1:23" ht="15.75" customHeight="1">
      <c r="A21" s="126"/>
      <c r="B21" s="206"/>
      <c r="C21" s="206"/>
      <c r="D21" s="207"/>
      <c r="E21" s="208"/>
      <c r="F21" s="208"/>
      <c r="G21" s="208"/>
      <c r="H21" s="208"/>
      <c r="I21" s="208"/>
      <c r="J21" s="209"/>
      <c r="K21" s="209"/>
      <c r="L21" s="209"/>
      <c r="M21" s="209"/>
      <c r="N21" s="209"/>
      <c r="O21" s="209"/>
      <c r="P21" s="209"/>
      <c r="Q21" s="209"/>
      <c r="R21" s="123"/>
      <c r="S21" s="181"/>
      <c r="T21" s="181"/>
      <c r="U21" s="181"/>
      <c r="V21" s="181"/>
      <c r="W21" s="181"/>
    </row>
    <row r="22" spans="1:23" ht="15.75" customHeight="1">
      <c r="A22" s="127"/>
      <c r="B22" s="184"/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1"/>
      <c r="T22" s="181"/>
      <c r="U22" s="181"/>
      <c r="V22" s="181"/>
      <c r="W22" s="181"/>
    </row>
    <row r="23" spans="1:23" ht="15.75" customHeight="1">
      <c r="A23" s="126"/>
      <c r="B23" s="206"/>
      <c r="C23" s="206"/>
      <c r="D23" s="207"/>
      <c r="E23" s="208"/>
      <c r="F23" s="208"/>
      <c r="G23" s="208"/>
      <c r="H23" s="208"/>
      <c r="I23" s="208"/>
      <c r="J23" s="209"/>
      <c r="K23" s="209"/>
      <c r="L23" s="209"/>
      <c r="M23" s="209"/>
      <c r="N23" s="209"/>
      <c r="O23" s="209"/>
      <c r="P23" s="209"/>
      <c r="Q23" s="209"/>
      <c r="R23" s="123"/>
      <c r="S23" s="181"/>
      <c r="T23" s="181"/>
      <c r="U23" s="181"/>
      <c r="V23" s="181"/>
      <c r="W23" s="181"/>
    </row>
    <row r="24" spans="1:23" ht="15.75" customHeight="1">
      <c r="A24" s="127"/>
      <c r="B24" s="184"/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1"/>
      <c r="T24" s="181"/>
      <c r="U24" s="181"/>
      <c r="V24" s="181"/>
      <c r="W24" s="181"/>
    </row>
    <row r="25" spans="1:23" ht="15.75" customHeight="1">
      <c r="A25" s="126"/>
      <c r="B25" s="206"/>
      <c r="C25" s="206"/>
      <c r="D25" s="207"/>
      <c r="E25" s="208"/>
      <c r="F25" s="208"/>
      <c r="G25" s="208"/>
      <c r="H25" s="208"/>
      <c r="I25" s="208"/>
      <c r="J25" s="209"/>
      <c r="K25" s="209"/>
      <c r="L25" s="209"/>
      <c r="M25" s="209"/>
      <c r="N25" s="209"/>
      <c r="O25" s="209"/>
      <c r="P25" s="209"/>
      <c r="Q25" s="209"/>
      <c r="R25" s="123"/>
      <c r="S25" s="181"/>
      <c r="T25" s="181"/>
      <c r="U25" s="181"/>
      <c r="V25" s="181"/>
      <c r="W25" s="181"/>
    </row>
    <row r="26" spans="1:23" ht="15.75" customHeight="1">
      <c r="A26" s="127"/>
      <c r="B26" s="184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B33:C33"/>
    <mergeCell ref="D33:Q33"/>
    <mergeCell ref="B27:C27"/>
    <mergeCell ref="D27:Q27"/>
    <mergeCell ref="B29:C29"/>
    <mergeCell ref="D29:Q29"/>
    <mergeCell ref="B31:C31"/>
    <mergeCell ref="D31:Q31"/>
    <mergeCell ref="B21:C21"/>
    <mergeCell ref="D21:Q21"/>
    <mergeCell ref="B23:C23"/>
    <mergeCell ref="D23:Q23"/>
    <mergeCell ref="B25:C25"/>
    <mergeCell ref="D25:Q25"/>
    <mergeCell ref="G4:J4"/>
    <mergeCell ref="M4:P4"/>
    <mergeCell ref="Q4:T4"/>
    <mergeCell ref="A19:Q19"/>
    <mergeCell ref="B20:C20"/>
    <mergeCell ref="D20:Q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3"/>
  <dimension ref="A1:AI52"/>
  <sheetViews>
    <sheetView showGridLines="0" zoomScalePageLayoutView="0" workbookViewId="0" topLeftCell="A1">
      <selection activeCell="AB29" sqref="AB29"/>
    </sheetView>
  </sheetViews>
  <sheetFormatPr defaultColWidth="9.140625" defaultRowHeight="12.75"/>
  <cols>
    <col min="1" max="1" width="6.57421875" style="24" customWidth="1"/>
    <col min="2" max="2" width="13.28125" style="25" customWidth="1"/>
    <col min="3" max="3" width="9.57421875" style="25" customWidth="1"/>
    <col min="4" max="4" width="6.421875" style="113" hidden="1" customWidth="1"/>
    <col min="5" max="5" width="4.421875" style="37" customWidth="1"/>
    <col min="6" max="6" width="6.28125" style="37" hidden="1" customWidth="1"/>
    <col min="7" max="7" width="4.421875" style="37" customWidth="1"/>
    <col min="8" max="8" width="6.28125" style="37" hidden="1" customWidth="1"/>
    <col min="9" max="9" width="4.421875" style="37" customWidth="1"/>
    <col min="10" max="10" width="6.28125" style="37" hidden="1" customWidth="1"/>
    <col min="11" max="11" width="4.421875" style="37" customWidth="1"/>
    <col min="12" max="12" width="6.28125" style="37" hidden="1" customWidth="1"/>
    <col min="13" max="13" width="4.421875" style="37" customWidth="1"/>
    <col min="14" max="14" width="6.28125" style="37" hidden="1" customWidth="1"/>
    <col min="15" max="15" width="4.421875" style="37" customWidth="1"/>
    <col min="16" max="16" width="6.28125" style="37" hidden="1" customWidth="1"/>
    <col min="17" max="17" width="4.421875" style="37" customWidth="1"/>
    <col min="18" max="18" width="6.28125" style="37" hidden="1" customWidth="1"/>
    <col min="19" max="19" width="4.421875" style="37" customWidth="1"/>
    <col min="20" max="20" width="6.28125" style="37" hidden="1" customWidth="1"/>
    <col min="21" max="21" width="4.421875" style="37" customWidth="1"/>
    <col min="22" max="22" width="6.28125" style="37" hidden="1" customWidth="1"/>
    <col min="23" max="23" width="4.421875" style="37" customWidth="1"/>
    <col min="24" max="24" width="6.28125" style="37" hidden="1" customWidth="1"/>
    <col min="25" max="25" width="4.421875" style="37" customWidth="1"/>
    <col min="26" max="26" width="6.28125" style="37" hidden="1" customWidth="1"/>
    <col min="27" max="27" width="4.421875" style="37" customWidth="1"/>
    <col min="28" max="28" width="8.8515625" style="22" customWidth="1"/>
    <col min="29" max="29" width="8.421875" style="38" customWidth="1"/>
    <col min="30" max="30" width="9.140625" style="28" customWidth="1"/>
    <col min="31" max="31" width="9.140625" style="22" customWidth="1"/>
    <col min="32" max="34" width="9.140625" style="28" customWidth="1"/>
    <col min="35" max="16384" width="9.140625" style="22" customWidth="1"/>
  </cols>
  <sheetData>
    <row r="1" spans="1:31" ht="25.5" customHeight="1">
      <c r="A1" s="45" t="s">
        <v>20</v>
      </c>
      <c r="B1" s="210" t="s">
        <v>34</v>
      </c>
      <c r="C1" s="210"/>
      <c r="D1" s="210"/>
      <c r="E1" s="211"/>
      <c r="F1" s="211"/>
      <c r="G1" s="211" t="s">
        <v>35</v>
      </c>
      <c r="H1" s="99"/>
      <c r="I1" s="105" t="s">
        <v>44</v>
      </c>
      <c r="J1" s="105"/>
      <c r="K1" s="106"/>
      <c r="L1" s="106"/>
      <c r="M1" s="107"/>
      <c r="N1" s="107"/>
      <c r="O1" s="108"/>
      <c r="P1" s="108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E1" s="27"/>
    </row>
    <row r="2" spans="1:31" ht="19.5" customHeight="1">
      <c r="A2" s="80"/>
      <c r="B2" s="81"/>
      <c r="C2" s="82"/>
      <c r="D2" s="29" t="s">
        <v>30</v>
      </c>
      <c r="E2" s="29" t="s">
        <v>30</v>
      </c>
      <c r="F2" s="23" t="s">
        <v>21</v>
      </c>
      <c r="G2" s="23" t="s">
        <v>21</v>
      </c>
      <c r="H2" s="23" t="s">
        <v>22</v>
      </c>
      <c r="I2" s="23" t="s">
        <v>22</v>
      </c>
      <c r="J2" s="23" t="s">
        <v>23</v>
      </c>
      <c r="K2" s="23" t="s">
        <v>23</v>
      </c>
      <c r="L2" s="23" t="s">
        <v>24</v>
      </c>
      <c r="M2" s="23" t="s">
        <v>24</v>
      </c>
      <c r="N2" s="23" t="s">
        <v>25</v>
      </c>
      <c r="O2" s="23" t="s">
        <v>25</v>
      </c>
      <c r="P2" s="23" t="s">
        <v>26</v>
      </c>
      <c r="Q2" s="23" t="s">
        <v>26</v>
      </c>
      <c r="R2" s="23" t="s">
        <v>27</v>
      </c>
      <c r="S2" s="23" t="s">
        <v>27</v>
      </c>
      <c r="T2" s="23" t="s">
        <v>28</v>
      </c>
      <c r="U2" s="23" t="s">
        <v>28</v>
      </c>
      <c r="V2" s="23" t="s">
        <v>29</v>
      </c>
      <c r="W2" s="35" t="s">
        <v>29</v>
      </c>
      <c r="X2" s="23" t="s">
        <v>45</v>
      </c>
      <c r="Y2" s="23" t="s">
        <v>45</v>
      </c>
      <c r="Z2" s="23" t="s">
        <v>46</v>
      </c>
      <c r="AA2" s="35" t="s">
        <v>46</v>
      </c>
      <c r="AB2" s="110"/>
      <c r="AC2" s="36"/>
      <c r="AE2" s="28"/>
    </row>
    <row r="3" spans="1:31" ht="21" customHeight="1">
      <c r="A3" s="83" t="s">
        <v>3</v>
      </c>
      <c r="B3" s="212" t="s">
        <v>4</v>
      </c>
      <c r="C3" s="213"/>
      <c r="D3" s="145" t="s">
        <v>36</v>
      </c>
      <c r="E3" s="145" t="s">
        <v>20</v>
      </c>
      <c r="F3" s="157" t="s">
        <v>36</v>
      </c>
      <c r="G3" s="157" t="s">
        <v>20</v>
      </c>
      <c r="H3" s="145" t="s">
        <v>36</v>
      </c>
      <c r="I3" s="145" t="s">
        <v>20</v>
      </c>
      <c r="J3" s="157" t="s">
        <v>36</v>
      </c>
      <c r="K3" s="157" t="s">
        <v>20</v>
      </c>
      <c r="L3" s="145" t="s">
        <v>36</v>
      </c>
      <c r="M3" s="145" t="s">
        <v>20</v>
      </c>
      <c r="N3" s="157" t="s">
        <v>36</v>
      </c>
      <c r="O3" s="157" t="s">
        <v>20</v>
      </c>
      <c r="P3" s="145" t="s">
        <v>36</v>
      </c>
      <c r="Q3" s="145" t="s">
        <v>20</v>
      </c>
      <c r="R3" s="157" t="s">
        <v>36</v>
      </c>
      <c r="S3" s="157" t="s">
        <v>20</v>
      </c>
      <c r="T3" s="145" t="s">
        <v>36</v>
      </c>
      <c r="U3" s="145" t="s">
        <v>20</v>
      </c>
      <c r="V3" s="157" t="s">
        <v>36</v>
      </c>
      <c r="W3" s="146" t="s">
        <v>20</v>
      </c>
      <c r="X3" s="158" t="s">
        <v>36</v>
      </c>
      <c r="Y3" s="158" t="s">
        <v>20</v>
      </c>
      <c r="Z3" s="157" t="s">
        <v>36</v>
      </c>
      <c r="AA3" s="159" t="s">
        <v>20</v>
      </c>
      <c r="AB3" s="111" t="s">
        <v>36</v>
      </c>
      <c r="AC3" s="112" t="s">
        <v>20</v>
      </c>
      <c r="AD3" s="30"/>
      <c r="AE3" s="28"/>
    </row>
    <row r="4" spans="1:35" ht="15" customHeight="1">
      <c r="A4" s="84">
        <f>HRÁČI!B22</f>
        <v>120</v>
      </c>
      <c r="B4" s="85" t="str">
        <f>HRÁČI!C22</f>
        <v>Urban</v>
      </c>
      <c r="C4" s="86" t="str">
        <f>HRÁČI!D22</f>
        <v>Daniel</v>
      </c>
      <c r="D4" s="160">
        <f>I!Q25</f>
        <v>-7.899999618530273</v>
      </c>
      <c r="E4" s="171">
        <f>I!R25</f>
        <v>90</v>
      </c>
      <c r="F4" s="160">
        <f>'II'!Q25</f>
        <v>10.000000476837158</v>
      </c>
      <c r="G4" s="173">
        <f>'II'!R25</f>
        <v>199</v>
      </c>
      <c r="H4" s="160">
        <f>III!Q25</f>
        <v>12.600000858306885</v>
      </c>
      <c r="I4" s="172">
        <f>III!R25</f>
        <v>68</v>
      </c>
      <c r="J4" s="160">
        <f>'IV'!Q25</f>
        <v>-15.399999141693115</v>
      </c>
      <c r="K4" s="173">
        <f>'IV'!R25</f>
        <v>125</v>
      </c>
      <c r="L4" s="160">
        <f>V!Q25</f>
        <v>4.300000190734863</v>
      </c>
      <c r="M4" s="172">
        <f>V!R25</f>
        <v>187</v>
      </c>
      <c r="N4" s="160">
        <f>VI!Q25</f>
        <v>0</v>
      </c>
      <c r="O4" s="173">
        <f>VI!R25</f>
        <v>0</v>
      </c>
      <c r="P4" s="160">
        <f>VII!Q25</f>
        <v>30.220001220703125</v>
      </c>
      <c r="Q4" s="172">
        <f>VII!R25</f>
        <v>72</v>
      </c>
      <c r="R4" s="160">
        <f>VIII!Q25</f>
        <v>21.339999973773956</v>
      </c>
      <c r="S4" s="173">
        <f>VIII!R25</f>
        <v>152</v>
      </c>
      <c r="T4" s="160">
        <f>IX!Q25</f>
        <v>25.799999713897705</v>
      </c>
      <c r="U4" s="172">
        <f>IX!R25</f>
        <v>210</v>
      </c>
      <c r="V4" s="160">
        <f>X!Q25</f>
        <v>-8.399999618530273</v>
      </c>
      <c r="W4" s="173">
        <f>X!R25</f>
        <v>207</v>
      </c>
      <c r="X4" s="160">
        <f>XI!Q25</f>
        <v>2.9800000563263893</v>
      </c>
      <c r="Y4" s="172">
        <f>XI!R25</f>
        <v>85</v>
      </c>
      <c r="Z4" s="160">
        <f>XII!Q25</f>
        <v>14.440000057220459</v>
      </c>
      <c r="AA4" s="173">
        <f>XII!R25</f>
        <v>153</v>
      </c>
      <c r="AB4" s="133">
        <f aca="true" t="shared" si="0" ref="AB4:AB38">D4+F4+H4+J4+L4+N4+P4+R4+T4+V4+X4+Z4</f>
        <v>89.98000416904688</v>
      </c>
      <c r="AC4" s="174">
        <f aca="true" t="shared" si="1" ref="AC4:AC38">E4+G4+I4+K4+M4+O4+Q4+S4+U4+W4+Y4+AA4</f>
        <v>1548</v>
      </c>
      <c r="AE4" s="28"/>
      <c r="AI4" s="31"/>
    </row>
    <row r="5" spans="1:35" ht="15" customHeight="1">
      <c r="A5" s="84">
        <f>HRÁČI!B21</f>
        <v>119</v>
      </c>
      <c r="B5" s="85" t="str">
        <f>HRÁČI!C21</f>
        <v>Češek</v>
      </c>
      <c r="C5" s="86" t="str">
        <f>HRÁČI!D21</f>
        <v>Ján</v>
      </c>
      <c r="D5" s="160">
        <f>I!Q24</f>
        <v>20.239999771118164</v>
      </c>
      <c r="E5" s="171">
        <f>I!R24</f>
        <v>68</v>
      </c>
      <c r="F5" s="160">
        <f>'II'!Q24</f>
        <v>-1.440000057220459</v>
      </c>
      <c r="G5" s="173">
        <f>'II'!R24</f>
        <v>268</v>
      </c>
      <c r="H5" s="160">
        <f>III!Q24</f>
        <v>-13.019999980926514</v>
      </c>
      <c r="I5" s="172">
        <f>III!R24</f>
        <v>84</v>
      </c>
      <c r="J5" s="160">
        <f>'IV'!Q24</f>
        <v>-14.180000305175781</v>
      </c>
      <c r="K5" s="173">
        <f>'IV'!R24</f>
        <v>126</v>
      </c>
      <c r="L5" s="160">
        <f>V!Q24</f>
        <v>32.5600004196167</v>
      </c>
      <c r="M5" s="172">
        <f>V!R24</f>
        <v>216</v>
      </c>
      <c r="N5" s="160">
        <f>VI!Q24</f>
        <v>-3.7600001096725464</v>
      </c>
      <c r="O5" s="173">
        <f>VI!R24</f>
        <v>88</v>
      </c>
      <c r="P5" s="160">
        <f>VII!Q24</f>
        <v>-19.839999437332153</v>
      </c>
      <c r="Q5" s="172">
        <f>VII!R24</f>
        <v>140</v>
      </c>
      <c r="R5" s="160">
        <f>VIII!Q24</f>
        <v>29.40000057220459</v>
      </c>
      <c r="S5" s="173">
        <f>VIII!R24</f>
        <v>130</v>
      </c>
      <c r="T5" s="160">
        <f>IX!Q24</f>
        <v>15.520000398159027</v>
      </c>
      <c r="U5" s="172">
        <f>IX!R24</f>
        <v>96</v>
      </c>
      <c r="V5" s="160">
        <f>X!Q24</f>
        <v>19.820000886917114</v>
      </c>
      <c r="W5" s="173">
        <f>X!R24</f>
        <v>208</v>
      </c>
      <c r="X5" s="160">
        <f>XI!Q24</f>
        <v>-9.019999742507935</v>
      </c>
      <c r="Y5" s="172">
        <f>XI!R24</f>
        <v>56</v>
      </c>
      <c r="Z5" s="160">
        <f>XII!Q24</f>
        <v>7.099999666213989</v>
      </c>
      <c r="AA5" s="173">
        <f>XII!R24</f>
        <v>60</v>
      </c>
      <c r="AB5" s="133">
        <f t="shared" si="0"/>
        <v>63.380002081394196</v>
      </c>
      <c r="AC5" s="174">
        <f t="shared" si="1"/>
        <v>1540</v>
      </c>
      <c r="AE5" s="28"/>
      <c r="AI5" s="31"/>
    </row>
    <row r="6" spans="1:35" ht="15" customHeight="1">
      <c r="A6" s="84">
        <f>HRÁČI!B18</f>
        <v>116</v>
      </c>
      <c r="B6" s="85" t="str">
        <f>HRÁČI!C18</f>
        <v>Učník</v>
      </c>
      <c r="C6" s="86" t="str">
        <f>HRÁČI!D18</f>
        <v>Stanislav</v>
      </c>
      <c r="D6" s="160">
        <f>I!Q21</f>
        <v>-21.75999927520752</v>
      </c>
      <c r="E6" s="171">
        <f>I!R21</f>
        <v>0</v>
      </c>
      <c r="F6" s="160">
        <f>'II'!Q21</f>
        <v>14.09999966621399</v>
      </c>
      <c r="G6" s="173">
        <f>'II'!R21</f>
        <v>172</v>
      </c>
      <c r="H6" s="160">
        <f>III!Q21</f>
        <v>14.679999828338623</v>
      </c>
      <c r="I6" s="172">
        <f>III!R21</f>
        <v>118</v>
      </c>
      <c r="J6" s="160">
        <f>'IV'!Q21</f>
        <v>15.699999809265137</v>
      </c>
      <c r="K6" s="173">
        <f>'IV'!R21</f>
        <v>168</v>
      </c>
      <c r="L6" s="160">
        <f>V!Q21</f>
        <v>-4.639999866485596</v>
      </c>
      <c r="M6" s="172">
        <f>V!R21</f>
        <v>140</v>
      </c>
      <c r="N6" s="160">
        <f>VI!Q21</f>
        <v>3.700000062584877</v>
      </c>
      <c r="O6" s="173">
        <f>VI!R21</f>
        <v>42</v>
      </c>
      <c r="P6" s="160">
        <f>VII!Q21</f>
        <v>3.7599999010562897</v>
      </c>
      <c r="Q6" s="172">
        <f>VII!R21</f>
        <v>172</v>
      </c>
      <c r="R6" s="160">
        <f>VIII!Q21</f>
        <v>-14.380000174045563</v>
      </c>
      <c r="S6" s="173">
        <f>VIII!R21</f>
        <v>176</v>
      </c>
      <c r="T6" s="160">
        <f>IX!Q21</f>
        <v>3.339999794960022</v>
      </c>
      <c r="U6" s="172">
        <f>IX!R21</f>
        <v>73</v>
      </c>
      <c r="V6" s="160">
        <f>X!Q21</f>
        <v>-22.820000648498535</v>
      </c>
      <c r="W6" s="173">
        <f>X!R21</f>
        <v>141</v>
      </c>
      <c r="X6" s="160">
        <f>XI!Q21</f>
        <v>28.520000457763672</v>
      </c>
      <c r="Y6" s="172">
        <f>XI!R21</f>
        <v>196</v>
      </c>
      <c r="Z6" s="160">
        <f>XII!Q21</f>
        <v>-0.7199997901916504</v>
      </c>
      <c r="AA6" s="173">
        <f>XII!R21</f>
        <v>104</v>
      </c>
      <c r="AB6" s="133">
        <f t="shared" si="0"/>
        <v>19.479999765753746</v>
      </c>
      <c r="AC6" s="174">
        <f t="shared" si="1"/>
        <v>1502</v>
      </c>
      <c r="AE6" s="28"/>
      <c r="AI6" s="31"/>
    </row>
    <row r="7" spans="1:35" ht="15" customHeight="1">
      <c r="A7" s="84">
        <f>HRÁČI!B3</f>
        <v>101</v>
      </c>
      <c r="B7" s="85" t="str">
        <f>HRÁČI!C3</f>
        <v>Dobiaš</v>
      </c>
      <c r="C7" s="86" t="str">
        <f>HRÁČI!D3</f>
        <v>Martin</v>
      </c>
      <c r="D7" s="160">
        <f>I!Q6</f>
        <v>-6.210000514984131</v>
      </c>
      <c r="E7" s="171">
        <f>I!R6</f>
        <v>172</v>
      </c>
      <c r="F7" s="160">
        <f>'II'!Q6</f>
        <v>-17.3799991607666</v>
      </c>
      <c r="G7" s="173">
        <f>'II'!R6</f>
        <v>50</v>
      </c>
      <c r="H7" s="160">
        <f>III!Q6</f>
        <v>6.479999542236328</v>
      </c>
      <c r="I7" s="172">
        <f>III!R6</f>
        <v>104</v>
      </c>
      <c r="J7" s="160">
        <f>'IV'!Q6</f>
        <v>20.22000026702881</v>
      </c>
      <c r="K7" s="173">
        <f>'IV'!R6</f>
        <v>116</v>
      </c>
      <c r="L7" s="160">
        <f>V!Q6</f>
        <v>13.18000054359436</v>
      </c>
      <c r="M7" s="172">
        <f>V!R6</f>
        <v>27</v>
      </c>
      <c r="N7" s="160">
        <f>VI!Q6</f>
        <v>-3.6600000858306885</v>
      </c>
      <c r="O7" s="173">
        <f>VI!R6</f>
        <v>138</v>
      </c>
      <c r="P7" s="160">
        <f>VII!Q6</f>
        <v>11.360000371932983</v>
      </c>
      <c r="Q7" s="172">
        <f>VII!R6</f>
        <v>44</v>
      </c>
      <c r="R7" s="160">
        <f>VIII!Q6</f>
        <v>11.519999742507935</v>
      </c>
      <c r="S7" s="173">
        <f>VIII!R6</f>
        <v>146</v>
      </c>
      <c r="T7" s="160">
        <f>IX!Q6</f>
        <v>6.6000001430511475</v>
      </c>
      <c r="U7" s="172">
        <f>IX!R6</f>
        <v>70</v>
      </c>
      <c r="V7" s="160">
        <f>X!Q6</f>
        <v>33.61999988555908</v>
      </c>
      <c r="W7" s="173">
        <f>X!R6</f>
        <v>44</v>
      </c>
      <c r="X7" s="160">
        <f>XI!Q6</f>
        <v>6.2200000286102295</v>
      </c>
      <c r="Y7" s="172">
        <f>XI!R6</f>
        <v>106</v>
      </c>
      <c r="Z7" s="160">
        <f>XII!Q6</f>
        <v>13.940000057220459</v>
      </c>
      <c r="AA7" s="173">
        <f>XII!R6</f>
        <v>184</v>
      </c>
      <c r="AB7" s="133">
        <f t="shared" si="0"/>
        <v>95.89000082015991</v>
      </c>
      <c r="AC7" s="174">
        <f t="shared" si="1"/>
        <v>1201</v>
      </c>
      <c r="AE7" s="28"/>
      <c r="AF7" s="32"/>
      <c r="AI7" s="32"/>
    </row>
    <row r="8" spans="1:35" ht="15" customHeight="1">
      <c r="A8" s="84">
        <f>HRÁČI!B29</f>
        <v>127</v>
      </c>
      <c r="B8" s="85" t="str">
        <f>HRÁČI!C29</f>
        <v>Gavula</v>
      </c>
      <c r="C8" s="86" t="str">
        <f>HRÁČI!D29</f>
        <v>Gabriel</v>
      </c>
      <c r="D8" s="160">
        <f>I!Q32</f>
        <v>-6.569999843835831</v>
      </c>
      <c r="E8" s="171">
        <f>I!R32</f>
        <v>170</v>
      </c>
      <c r="F8" s="160">
        <f>'II'!Q32</f>
        <v>15.039999961853027</v>
      </c>
      <c r="G8" s="173">
        <f>'II'!R32</f>
        <v>124</v>
      </c>
      <c r="H8" s="160">
        <f>III!Q32</f>
        <v>0</v>
      </c>
      <c r="I8" s="172">
        <f>III!R32</f>
        <v>0</v>
      </c>
      <c r="J8" s="160">
        <f>'IV'!Q32</f>
        <v>16.519999742507935</v>
      </c>
      <c r="K8" s="173">
        <f>'IV'!R32</f>
        <v>126</v>
      </c>
      <c r="L8" s="160">
        <f>V!Q32</f>
        <v>10.680000305175781</v>
      </c>
      <c r="M8" s="172">
        <f>V!R32</f>
        <v>136</v>
      </c>
      <c r="N8" s="160">
        <f>VI!Q32</f>
        <v>5.079999923706055</v>
      </c>
      <c r="O8" s="173">
        <f>VI!R32</f>
        <v>44</v>
      </c>
      <c r="P8" s="160">
        <f>VII!Q32</f>
        <v>-5.119999773800373</v>
      </c>
      <c r="Q8" s="172">
        <f>VII!R32</f>
        <v>161</v>
      </c>
      <c r="R8" s="160">
        <f>VIII!Q32</f>
        <v>15.77999997138977</v>
      </c>
      <c r="S8" s="173">
        <f>VIII!R32</f>
        <v>64</v>
      </c>
      <c r="T8" s="160">
        <f>IX!Q32</f>
        <v>-19.399999618530273</v>
      </c>
      <c r="U8" s="172">
        <f>IX!R32</f>
        <v>46</v>
      </c>
      <c r="V8" s="160">
        <f>X!Q32</f>
        <v>-5.300000071525574</v>
      </c>
      <c r="W8" s="173">
        <f>X!R32</f>
        <v>75</v>
      </c>
      <c r="X8" s="160">
        <f>XI!Q32</f>
        <v>6.3200002908706665</v>
      </c>
      <c r="Y8" s="172">
        <f>XI!R32</f>
        <v>68</v>
      </c>
      <c r="Z8" s="160">
        <f>XII!Q32</f>
        <v>0.7799999713897705</v>
      </c>
      <c r="AA8" s="173">
        <f>XII!R32</f>
        <v>59</v>
      </c>
      <c r="AB8" s="133">
        <f t="shared" si="0"/>
        <v>33.810000859200954</v>
      </c>
      <c r="AC8" s="174">
        <f t="shared" si="1"/>
        <v>1073</v>
      </c>
      <c r="AE8" s="28"/>
      <c r="AF8" s="33"/>
      <c r="AI8" s="32"/>
    </row>
    <row r="9" spans="1:35" ht="15" customHeight="1">
      <c r="A9" s="84">
        <f>HRÁČI!B10</f>
        <v>108</v>
      </c>
      <c r="B9" s="85" t="str">
        <f>HRÁČI!C10</f>
        <v>Vavríková</v>
      </c>
      <c r="C9" s="86" t="str">
        <f>HRÁČI!D10</f>
        <v>Lucia</v>
      </c>
      <c r="D9" s="160">
        <f>I!Q13</f>
        <v>10.959999799728394</v>
      </c>
      <c r="E9" s="171">
        <f>I!R13</f>
        <v>86</v>
      </c>
      <c r="F9" s="160">
        <f>'II'!Q13</f>
        <v>-11.740000247955322</v>
      </c>
      <c r="G9" s="173">
        <f>'II'!R13</f>
        <v>48</v>
      </c>
      <c r="H9" s="160">
        <f>III!Q13</f>
        <v>6.900000095367432</v>
      </c>
      <c r="I9" s="172">
        <f>III!R13</f>
        <v>79</v>
      </c>
      <c r="J9" s="160">
        <f>'IV'!Q13</f>
        <v>7.6800000965595245</v>
      </c>
      <c r="K9" s="173">
        <f>'IV'!R13</f>
        <v>159</v>
      </c>
      <c r="L9" s="160">
        <f>V!Q13</f>
        <v>0</v>
      </c>
      <c r="M9" s="172">
        <f>V!R13</f>
        <v>0</v>
      </c>
      <c r="N9" s="160">
        <f>VI!Q13</f>
        <v>8.420000076293945</v>
      </c>
      <c r="O9" s="173">
        <f>VI!R13</f>
        <v>38</v>
      </c>
      <c r="P9" s="160">
        <f>VII!Q13</f>
        <v>11.9000004529953</v>
      </c>
      <c r="Q9" s="172">
        <f>VII!R13</f>
        <v>180</v>
      </c>
      <c r="R9" s="160">
        <f>VIII!Q13</f>
        <v>14.260000228881836</v>
      </c>
      <c r="S9" s="173">
        <f>VIII!R13</f>
        <v>112</v>
      </c>
      <c r="T9" s="160">
        <f>IX!Q13</f>
        <v>15.5600004196167</v>
      </c>
      <c r="U9" s="172">
        <f>IX!R13</f>
        <v>53</v>
      </c>
      <c r="V9" s="160">
        <f>X!Q13</f>
        <v>23.31999969482422</v>
      </c>
      <c r="W9" s="173">
        <f>X!R13</f>
        <v>106</v>
      </c>
      <c r="X9" s="160">
        <f>XI!Q13</f>
        <v>2.4600000381469727</v>
      </c>
      <c r="Y9" s="172">
        <f>XI!R13</f>
        <v>60</v>
      </c>
      <c r="Z9" s="160">
        <f>XII!Q13</f>
        <v>-2.140000104904175</v>
      </c>
      <c r="AA9" s="173">
        <f>XII!R13</f>
        <v>130</v>
      </c>
      <c r="AB9" s="133">
        <f t="shared" si="0"/>
        <v>87.58000054955482</v>
      </c>
      <c r="AC9" s="174">
        <f t="shared" si="1"/>
        <v>1051</v>
      </c>
      <c r="AE9" s="28"/>
      <c r="AF9" s="33"/>
      <c r="AI9" s="32"/>
    </row>
    <row r="10" spans="1:35" ht="15" customHeight="1">
      <c r="A10" s="84">
        <f>HRÁČI!B6</f>
        <v>104</v>
      </c>
      <c r="B10" s="85" t="str">
        <f>HRÁČI!C6</f>
        <v>Vavrík  </v>
      </c>
      <c r="C10" s="86" t="str">
        <f>HRÁČI!D6</f>
        <v>Roman</v>
      </c>
      <c r="D10" s="160">
        <f>I!Q9</f>
        <v>17.380000114440918</v>
      </c>
      <c r="E10" s="171">
        <f>I!R9</f>
        <v>80</v>
      </c>
      <c r="F10" s="160">
        <f>'II'!Q9</f>
        <v>14.539999887347221</v>
      </c>
      <c r="G10" s="173">
        <f>'II'!R9</f>
        <v>10</v>
      </c>
      <c r="H10" s="160">
        <f>III!Q9</f>
        <v>-10.5</v>
      </c>
      <c r="I10" s="172">
        <f>III!R9</f>
        <v>0</v>
      </c>
      <c r="J10" s="160">
        <f>'IV'!Q9</f>
        <v>10.480000257492065</v>
      </c>
      <c r="K10" s="173">
        <f>'IV'!R9</f>
        <v>24</v>
      </c>
      <c r="L10" s="160">
        <f>V!Q9</f>
        <v>4.7200000286102295</v>
      </c>
      <c r="M10" s="172">
        <f>V!R9</f>
        <v>5</v>
      </c>
      <c r="N10" s="160">
        <f>VI!Q9</f>
        <v>-1.419999599456787</v>
      </c>
      <c r="O10" s="173">
        <f>VI!R9</f>
        <v>20</v>
      </c>
      <c r="P10" s="160">
        <f>VII!Q9</f>
        <v>-6.900000154972076</v>
      </c>
      <c r="Q10" s="172">
        <f>VII!R9</f>
        <v>40</v>
      </c>
      <c r="R10" s="160">
        <f>VIII!Q9</f>
        <v>19.68000030517578</v>
      </c>
      <c r="S10" s="173">
        <f>VIII!R9</f>
        <v>0</v>
      </c>
      <c r="T10" s="160">
        <f>IX!Q9</f>
        <v>1.1999998092651367</v>
      </c>
      <c r="U10" s="172">
        <f>IX!R9</f>
        <v>96</v>
      </c>
      <c r="V10" s="160">
        <f>X!Q9</f>
        <v>27.780000686645508</v>
      </c>
      <c r="W10" s="173">
        <f>X!R9</f>
        <v>32</v>
      </c>
      <c r="X10" s="160">
        <f>XI!Q9</f>
        <v>3.2600001096725464</v>
      </c>
      <c r="Y10" s="172">
        <f>XI!R9</f>
        <v>0</v>
      </c>
      <c r="Z10" s="160">
        <f>XII!Q9</f>
        <v>25.740000247955322</v>
      </c>
      <c r="AA10" s="173">
        <f>XII!R9</f>
        <v>72</v>
      </c>
      <c r="AB10" s="133">
        <f t="shared" si="0"/>
        <v>105.96000169217587</v>
      </c>
      <c r="AC10" s="174">
        <f t="shared" si="1"/>
        <v>379</v>
      </c>
      <c r="AE10" s="28"/>
      <c r="AF10" s="33"/>
      <c r="AI10" s="32"/>
    </row>
    <row r="11" spans="1:35" ht="15" customHeight="1">
      <c r="A11" s="84">
        <f>HRÁČI!B20</f>
        <v>118</v>
      </c>
      <c r="B11" s="85" t="str">
        <f>HRÁČI!C20</f>
        <v>Stadtrucker </v>
      </c>
      <c r="C11" s="86" t="str">
        <f>HRÁČI!D20</f>
        <v>Fedor</v>
      </c>
      <c r="D11" s="160">
        <f>I!Q23</f>
        <v>0</v>
      </c>
      <c r="E11" s="171">
        <f>I!R23</f>
        <v>0</v>
      </c>
      <c r="F11" s="160">
        <f>'II'!Q23</f>
        <v>20.09999990463257</v>
      </c>
      <c r="G11" s="173">
        <f>'II'!R23</f>
        <v>164</v>
      </c>
      <c r="H11" s="160">
        <f>III!Q23</f>
        <v>0</v>
      </c>
      <c r="I11" s="172">
        <f>III!R23</f>
        <v>0</v>
      </c>
      <c r="J11" s="160">
        <f>'IV'!Q23</f>
        <v>0</v>
      </c>
      <c r="K11" s="173">
        <f>'IV'!R23</f>
        <v>0</v>
      </c>
      <c r="L11" s="160">
        <f>V!Q23</f>
        <v>0</v>
      </c>
      <c r="M11" s="172">
        <f>V!R23</f>
        <v>0</v>
      </c>
      <c r="N11" s="160">
        <f>VI!Q23</f>
        <v>0</v>
      </c>
      <c r="O11" s="173">
        <f>VI!R23</f>
        <v>0</v>
      </c>
      <c r="P11" s="160">
        <f>VII!Q23</f>
        <v>0</v>
      </c>
      <c r="Q11" s="172">
        <f>VII!R23</f>
        <v>0</v>
      </c>
      <c r="R11" s="160">
        <f>VIII!Q23</f>
        <v>0</v>
      </c>
      <c r="S11" s="173">
        <f>VIII!R23</f>
        <v>0</v>
      </c>
      <c r="T11" s="160">
        <f>IX!Q23</f>
        <v>0</v>
      </c>
      <c r="U11" s="172">
        <f>IX!R23</f>
        <v>0</v>
      </c>
      <c r="V11" s="160">
        <f>X!Q23</f>
        <v>0</v>
      </c>
      <c r="W11" s="173">
        <f>X!R23</f>
        <v>0</v>
      </c>
      <c r="X11" s="160">
        <f>XI!Q23</f>
        <v>0</v>
      </c>
      <c r="Y11" s="172">
        <f>XI!R23</f>
        <v>0</v>
      </c>
      <c r="Z11" s="160">
        <f>XII!Q23</f>
        <v>0</v>
      </c>
      <c r="AA11" s="173">
        <f>XII!R23</f>
        <v>0</v>
      </c>
      <c r="AB11" s="133">
        <f t="shared" si="0"/>
        <v>20.09999990463257</v>
      </c>
      <c r="AC11" s="174">
        <f t="shared" si="1"/>
        <v>164</v>
      </c>
      <c r="AE11" s="28"/>
      <c r="AF11" s="33"/>
      <c r="AI11" s="32"/>
    </row>
    <row r="12" spans="1:35" ht="15" customHeight="1">
      <c r="A12" s="84">
        <f>HRÁČI!B7</f>
        <v>105</v>
      </c>
      <c r="B12" s="85" t="str">
        <f>HRÁČI!C7</f>
        <v>Vavrík  </v>
      </c>
      <c r="C12" s="86" t="str">
        <f>HRÁČI!D7</f>
        <v>Ivan</v>
      </c>
      <c r="D12" s="160">
        <f>I!Q10</f>
        <v>0</v>
      </c>
      <c r="E12" s="171">
        <f>I!R10</f>
        <v>0</v>
      </c>
      <c r="F12" s="160">
        <f>'II'!Q10</f>
        <v>0</v>
      </c>
      <c r="G12" s="173">
        <f>'II'!R10</f>
        <v>0</v>
      </c>
      <c r="H12" s="160">
        <f>III!Q10</f>
        <v>0</v>
      </c>
      <c r="I12" s="172">
        <f>III!R10</f>
        <v>0</v>
      </c>
      <c r="J12" s="160">
        <f>'IV'!Q10</f>
        <v>0</v>
      </c>
      <c r="K12" s="173">
        <f>'IV'!R10</f>
        <v>0</v>
      </c>
      <c r="L12" s="160">
        <f>V!Q10</f>
        <v>0</v>
      </c>
      <c r="M12" s="172">
        <f>V!R10</f>
        <v>0</v>
      </c>
      <c r="N12" s="160">
        <f>VI!Q10</f>
        <v>0</v>
      </c>
      <c r="O12" s="173">
        <f>VI!R10</f>
        <v>0</v>
      </c>
      <c r="P12" s="160">
        <f>VII!Q10</f>
        <v>0</v>
      </c>
      <c r="Q12" s="172">
        <f>VII!R10</f>
        <v>0</v>
      </c>
      <c r="R12" s="160">
        <f>VIII!Q10</f>
        <v>0</v>
      </c>
      <c r="S12" s="173">
        <f>VIII!R10</f>
        <v>0</v>
      </c>
      <c r="T12" s="160">
        <f>IX!Q10</f>
        <v>0</v>
      </c>
      <c r="U12" s="172">
        <f>IX!R10</f>
        <v>0</v>
      </c>
      <c r="V12" s="160">
        <f>X!Q10</f>
        <v>0</v>
      </c>
      <c r="W12" s="173">
        <f>X!R10</f>
        <v>0</v>
      </c>
      <c r="X12" s="160">
        <f>XI!Q10</f>
        <v>0</v>
      </c>
      <c r="Y12" s="172">
        <f>XI!R10</f>
        <v>0</v>
      </c>
      <c r="Z12" s="160">
        <f>XII!Q10</f>
        <v>0</v>
      </c>
      <c r="AA12" s="173">
        <f>XII!R10</f>
        <v>0</v>
      </c>
      <c r="AB12" s="133">
        <f t="shared" si="0"/>
        <v>0</v>
      </c>
      <c r="AC12" s="174">
        <f t="shared" si="1"/>
        <v>0</v>
      </c>
      <c r="AE12" s="28"/>
      <c r="AF12" s="33"/>
      <c r="AI12" s="32"/>
    </row>
    <row r="13" spans="1:35" ht="15" customHeight="1">
      <c r="A13" s="84">
        <f>HRÁČI!B11</f>
        <v>109</v>
      </c>
      <c r="B13" s="85" t="str">
        <f>HRÁČI!C11</f>
        <v>Andraščíková  </v>
      </c>
      <c r="C13" s="86" t="str">
        <f>HRÁČI!D11</f>
        <v>Beáta</v>
      </c>
      <c r="D13" s="160">
        <f>I!Q14</f>
        <v>0</v>
      </c>
      <c r="E13" s="171">
        <f>I!R14</f>
        <v>0</v>
      </c>
      <c r="F13" s="160">
        <f>'II'!Q14</f>
        <v>0</v>
      </c>
      <c r="G13" s="173">
        <f>'II'!R14</f>
        <v>0</v>
      </c>
      <c r="H13" s="160">
        <f>III!Q14</f>
        <v>0</v>
      </c>
      <c r="I13" s="172">
        <f>III!R14</f>
        <v>0</v>
      </c>
      <c r="J13" s="160">
        <f>'IV'!Q14</f>
        <v>0</v>
      </c>
      <c r="K13" s="173">
        <f>'IV'!R14</f>
        <v>0</v>
      </c>
      <c r="L13" s="160">
        <f>V!Q14</f>
        <v>0</v>
      </c>
      <c r="M13" s="172">
        <f>V!R14</f>
        <v>0</v>
      </c>
      <c r="N13" s="160">
        <f>VI!Q14</f>
        <v>0</v>
      </c>
      <c r="O13" s="173">
        <f>VI!R14</f>
        <v>0</v>
      </c>
      <c r="P13" s="160">
        <f>VII!Q14</f>
        <v>0</v>
      </c>
      <c r="Q13" s="172">
        <f>VII!R14</f>
        <v>0</v>
      </c>
      <c r="R13" s="160">
        <f>VIII!Q14</f>
        <v>0</v>
      </c>
      <c r="S13" s="173">
        <f>VIII!R14</f>
        <v>0</v>
      </c>
      <c r="T13" s="160">
        <f>IX!Q14</f>
        <v>0</v>
      </c>
      <c r="U13" s="172">
        <f>IX!R14</f>
        <v>0</v>
      </c>
      <c r="V13" s="160">
        <f>X!Q14</f>
        <v>0</v>
      </c>
      <c r="W13" s="173">
        <f>X!R14</f>
        <v>0</v>
      </c>
      <c r="X13" s="160">
        <f>XI!Q14</f>
        <v>0</v>
      </c>
      <c r="Y13" s="172">
        <f>XI!R14</f>
        <v>0</v>
      </c>
      <c r="Z13" s="160">
        <f>XII!Q14</f>
        <v>0</v>
      </c>
      <c r="AA13" s="173">
        <f>XII!R14</f>
        <v>0</v>
      </c>
      <c r="AB13" s="133">
        <f t="shared" si="0"/>
        <v>0</v>
      </c>
      <c r="AC13" s="174">
        <f t="shared" si="1"/>
        <v>0</v>
      </c>
      <c r="AE13" s="28"/>
      <c r="AF13" s="33"/>
      <c r="AI13" s="32"/>
    </row>
    <row r="14" spans="1:35" ht="15" customHeight="1">
      <c r="A14" s="84">
        <f>HRÁČI!B12</f>
        <v>110</v>
      </c>
      <c r="B14" s="85" t="str">
        <f>HRÁČI!C12</f>
        <v>Andraščík</v>
      </c>
      <c r="C14" s="86" t="str">
        <f>HRÁČI!D12</f>
        <v>Michal</v>
      </c>
      <c r="D14" s="160">
        <f>I!Q15</f>
        <v>0</v>
      </c>
      <c r="E14" s="171">
        <f>I!R15</f>
        <v>0</v>
      </c>
      <c r="F14" s="160">
        <f>'II'!Q15</f>
        <v>0</v>
      </c>
      <c r="G14" s="173">
        <f>'II'!R15</f>
        <v>0</v>
      </c>
      <c r="H14" s="160">
        <f>III!Q15</f>
        <v>0</v>
      </c>
      <c r="I14" s="172">
        <f>III!R15</f>
        <v>0</v>
      </c>
      <c r="J14" s="160">
        <f>'IV'!Q15</f>
        <v>0</v>
      </c>
      <c r="K14" s="173">
        <f>'IV'!R15</f>
        <v>0</v>
      </c>
      <c r="L14" s="160">
        <f>V!Q15</f>
        <v>0</v>
      </c>
      <c r="M14" s="172">
        <f>V!R15</f>
        <v>0</v>
      </c>
      <c r="N14" s="160">
        <f>VI!Q15</f>
        <v>0</v>
      </c>
      <c r="O14" s="173">
        <f>VI!R15</f>
        <v>0</v>
      </c>
      <c r="P14" s="160">
        <f>VII!Q15</f>
        <v>0</v>
      </c>
      <c r="Q14" s="172">
        <f>VII!R15</f>
        <v>0</v>
      </c>
      <c r="R14" s="160">
        <f>VIII!Q15</f>
        <v>0</v>
      </c>
      <c r="S14" s="173">
        <f>VIII!R15</f>
        <v>0</v>
      </c>
      <c r="T14" s="160">
        <f>IX!Q15</f>
        <v>0</v>
      </c>
      <c r="U14" s="172">
        <f>IX!R15</f>
        <v>0</v>
      </c>
      <c r="V14" s="160">
        <f>X!Q15</f>
        <v>0</v>
      </c>
      <c r="W14" s="173">
        <f>X!R15</f>
        <v>0</v>
      </c>
      <c r="X14" s="160">
        <f>XI!Q15</f>
        <v>0</v>
      </c>
      <c r="Y14" s="172">
        <f>XI!R15</f>
        <v>0</v>
      </c>
      <c r="Z14" s="160">
        <f>XII!Q15</f>
        <v>0</v>
      </c>
      <c r="AA14" s="173">
        <f>XII!R15</f>
        <v>0</v>
      </c>
      <c r="AB14" s="133">
        <f t="shared" si="0"/>
        <v>0</v>
      </c>
      <c r="AC14" s="174">
        <f t="shared" si="1"/>
        <v>0</v>
      </c>
      <c r="AE14" s="28"/>
      <c r="AF14" s="22"/>
      <c r="AI14" s="32"/>
    </row>
    <row r="15" spans="1:35" ht="15" customHeight="1">
      <c r="A15" s="84">
        <f>HRÁČI!B13</f>
        <v>111</v>
      </c>
      <c r="B15" s="85" t="str">
        <f>HRÁČI!C13</f>
        <v>Andraščíková  </v>
      </c>
      <c r="C15" s="86" t="str">
        <f>HRÁČI!D13</f>
        <v>Katarína</v>
      </c>
      <c r="D15" s="160">
        <f>I!Q16</f>
        <v>0</v>
      </c>
      <c r="E15" s="171">
        <f>I!R16</f>
        <v>0</v>
      </c>
      <c r="F15" s="160">
        <f>'II'!Q16</f>
        <v>0</v>
      </c>
      <c r="G15" s="173">
        <f>'II'!R16</f>
        <v>0</v>
      </c>
      <c r="H15" s="160">
        <f>III!Q16</f>
        <v>0</v>
      </c>
      <c r="I15" s="172">
        <f>III!R16</f>
        <v>0</v>
      </c>
      <c r="J15" s="160">
        <f>'IV'!Q16</f>
        <v>0</v>
      </c>
      <c r="K15" s="173">
        <f>'IV'!R16</f>
        <v>0</v>
      </c>
      <c r="L15" s="160">
        <f>V!Q16</f>
        <v>0</v>
      </c>
      <c r="M15" s="172">
        <f>V!R16</f>
        <v>0</v>
      </c>
      <c r="N15" s="160">
        <f>VI!Q16</f>
        <v>0</v>
      </c>
      <c r="O15" s="173">
        <f>VI!R16</f>
        <v>0</v>
      </c>
      <c r="P15" s="160">
        <f>VII!Q16</f>
        <v>0</v>
      </c>
      <c r="Q15" s="172">
        <f>VII!R16</f>
        <v>0</v>
      </c>
      <c r="R15" s="160">
        <f>VIII!Q16</f>
        <v>0</v>
      </c>
      <c r="S15" s="173">
        <f>VIII!R16</f>
        <v>0</v>
      </c>
      <c r="T15" s="160">
        <f>IX!Q16</f>
        <v>0</v>
      </c>
      <c r="U15" s="172">
        <f>IX!R16</f>
        <v>0</v>
      </c>
      <c r="V15" s="160">
        <f>X!Q16</f>
        <v>0</v>
      </c>
      <c r="W15" s="173">
        <f>X!R16</f>
        <v>0</v>
      </c>
      <c r="X15" s="160">
        <f>XI!Q16</f>
        <v>0</v>
      </c>
      <c r="Y15" s="172">
        <f>XI!R16</f>
        <v>0</v>
      </c>
      <c r="Z15" s="160">
        <f>XII!Q16</f>
        <v>0</v>
      </c>
      <c r="AA15" s="173">
        <f>XII!R16</f>
        <v>0</v>
      </c>
      <c r="AB15" s="133">
        <f t="shared" si="0"/>
        <v>0</v>
      </c>
      <c r="AC15" s="174">
        <f t="shared" si="1"/>
        <v>0</v>
      </c>
      <c r="AE15" s="28"/>
      <c r="AF15" s="22"/>
      <c r="AI15" s="32"/>
    </row>
    <row r="16" spans="1:35" ht="15" customHeight="1">
      <c r="A16" s="84">
        <f>HRÁČI!B14</f>
        <v>112</v>
      </c>
      <c r="B16" s="85">
        <f>HRÁČI!C14</f>
        <v>0</v>
      </c>
      <c r="C16" s="86">
        <f>HRÁČI!D14</f>
        <v>0</v>
      </c>
      <c r="D16" s="160">
        <f>I!Q17</f>
        <v>0</v>
      </c>
      <c r="E16" s="171">
        <f>I!R17</f>
        <v>0</v>
      </c>
      <c r="F16" s="160">
        <f>'II'!Q17</f>
        <v>0</v>
      </c>
      <c r="G16" s="173">
        <f>'II'!R17</f>
        <v>0</v>
      </c>
      <c r="H16" s="160">
        <f>III!Q17</f>
        <v>0</v>
      </c>
      <c r="I16" s="172">
        <f>III!R17</f>
        <v>0</v>
      </c>
      <c r="J16" s="160">
        <f>'IV'!Q17</f>
        <v>0</v>
      </c>
      <c r="K16" s="173">
        <f>'IV'!R17</f>
        <v>0</v>
      </c>
      <c r="L16" s="160">
        <f>V!Q17</f>
        <v>0</v>
      </c>
      <c r="M16" s="172">
        <f>V!R17</f>
        <v>0</v>
      </c>
      <c r="N16" s="160">
        <f>VI!Q17</f>
        <v>0</v>
      </c>
      <c r="O16" s="173">
        <f>VI!R17</f>
        <v>0</v>
      </c>
      <c r="P16" s="160">
        <f>VII!Q17</f>
        <v>0</v>
      </c>
      <c r="Q16" s="172">
        <f>VII!R17</f>
        <v>0</v>
      </c>
      <c r="R16" s="160">
        <f>VIII!Q17</f>
        <v>0</v>
      </c>
      <c r="S16" s="173">
        <f>VIII!R17</f>
        <v>0</v>
      </c>
      <c r="T16" s="160">
        <f>IX!Q17</f>
        <v>0</v>
      </c>
      <c r="U16" s="172">
        <f>IX!R17</f>
        <v>0</v>
      </c>
      <c r="V16" s="160">
        <f>X!Q17</f>
        <v>0</v>
      </c>
      <c r="W16" s="173">
        <f>X!R17</f>
        <v>0</v>
      </c>
      <c r="X16" s="160">
        <f>XI!Q17</f>
        <v>0</v>
      </c>
      <c r="Y16" s="172">
        <f>XI!R17</f>
        <v>0</v>
      </c>
      <c r="Z16" s="160">
        <f>XII!Q17</f>
        <v>0</v>
      </c>
      <c r="AA16" s="173">
        <f>XII!R17</f>
        <v>0</v>
      </c>
      <c r="AB16" s="133">
        <f t="shared" si="0"/>
        <v>0</v>
      </c>
      <c r="AC16" s="174">
        <f t="shared" si="1"/>
        <v>0</v>
      </c>
      <c r="AE16" s="28"/>
      <c r="AI16" s="32"/>
    </row>
    <row r="17" spans="1:35" ht="15" customHeight="1">
      <c r="A17" s="84">
        <f>HRÁČI!B15</f>
        <v>113</v>
      </c>
      <c r="B17" s="85" t="str">
        <f>HRÁČI!C15</f>
        <v>Danics</v>
      </c>
      <c r="C17" s="86" t="str">
        <f>HRÁČI!D15</f>
        <v>Erich</v>
      </c>
      <c r="D17" s="160">
        <f>I!Q18</f>
        <v>0</v>
      </c>
      <c r="E17" s="171">
        <f>I!R18</f>
        <v>0</v>
      </c>
      <c r="F17" s="160">
        <f>'II'!Q18</f>
        <v>0</v>
      </c>
      <c r="G17" s="173">
        <f>'II'!R18</f>
        <v>0</v>
      </c>
      <c r="H17" s="160">
        <f>III!Q18</f>
        <v>0</v>
      </c>
      <c r="I17" s="172">
        <f>III!R18</f>
        <v>0</v>
      </c>
      <c r="J17" s="160">
        <f>'IV'!Q18</f>
        <v>0</v>
      </c>
      <c r="K17" s="173">
        <f>'IV'!R18</f>
        <v>0</v>
      </c>
      <c r="L17" s="160">
        <f>V!Q18</f>
        <v>0</v>
      </c>
      <c r="M17" s="172">
        <f>V!R18</f>
        <v>0</v>
      </c>
      <c r="N17" s="160">
        <f>VI!Q18</f>
        <v>0</v>
      </c>
      <c r="O17" s="173">
        <f>VI!R18</f>
        <v>0</v>
      </c>
      <c r="P17" s="160">
        <f>VII!Q18</f>
        <v>0</v>
      </c>
      <c r="Q17" s="172">
        <f>VII!R18</f>
        <v>0</v>
      </c>
      <c r="R17" s="160">
        <f>VIII!Q18</f>
        <v>0</v>
      </c>
      <c r="S17" s="173">
        <f>VIII!R18</f>
        <v>0</v>
      </c>
      <c r="T17" s="160">
        <f>IX!Q18</f>
        <v>0</v>
      </c>
      <c r="U17" s="172">
        <f>IX!R18</f>
        <v>0</v>
      </c>
      <c r="V17" s="160">
        <f>X!Q18</f>
        <v>0</v>
      </c>
      <c r="W17" s="173">
        <f>X!R18</f>
        <v>0</v>
      </c>
      <c r="X17" s="160">
        <f>XI!Q18</f>
        <v>0</v>
      </c>
      <c r="Y17" s="172">
        <f>XI!R18</f>
        <v>0</v>
      </c>
      <c r="Z17" s="160">
        <f>XII!Q18</f>
        <v>0</v>
      </c>
      <c r="AA17" s="173">
        <f>XII!R18</f>
        <v>0</v>
      </c>
      <c r="AB17" s="133">
        <f t="shared" si="0"/>
        <v>0</v>
      </c>
      <c r="AC17" s="174">
        <f t="shared" si="1"/>
        <v>0</v>
      </c>
      <c r="AE17" s="28"/>
      <c r="AI17" s="32"/>
    </row>
    <row r="18" spans="1:35" ht="15" customHeight="1">
      <c r="A18" s="84">
        <f>HRÁČI!B16</f>
        <v>114</v>
      </c>
      <c r="B18" s="85">
        <f>HRÁČI!C16</f>
        <v>0</v>
      </c>
      <c r="C18" s="86">
        <f>HRÁČI!D16</f>
        <v>0</v>
      </c>
      <c r="D18" s="160">
        <f>I!Q19</f>
        <v>0</v>
      </c>
      <c r="E18" s="171">
        <f>I!R19</f>
        <v>0</v>
      </c>
      <c r="F18" s="160">
        <f>'II'!Q19</f>
        <v>0</v>
      </c>
      <c r="G18" s="173">
        <f>'II'!R19</f>
        <v>0</v>
      </c>
      <c r="H18" s="160">
        <f>III!Q19</f>
        <v>0</v>
      </c>
      <c r="I18" s="172">
        <f>III!R19</f>
        <v>0</v>
      </c>
      <c r="J18" s="160">
        <f>'IV'!Q19</f>
        <v>0</v>
      </c>
      <c r="K18" s="173">
        <f>'IV'!R19</f>
        <v>0</v>
      </c>
      <c r="L18" s="160">
        <f>V!Q19</f>
        <v>0</v>
      </c>
      <c r="M18" s="172">
        <f>V!R19</f>
        <v>0</v>
      </c>
      <c r="N18" s="160">
        <f>VI!Q19</f>
        <v>0</v>
      </c>
      <c r="O18" s="173">
        <f>VI!R19</f>
        <v>0</v>
      </c>
      <c r="P18" s="160">
        <f>VII!Q19</f>
        <v>0</v>
      </c>
      <c r="Q18" s="172">
        <f>VII!R19</f>
        <v>0</v>
      </c>
      <c r="R18" s="160">
        <f>VIII!Q19</f>
        <v>0</v>
      </c>
      <c r="S18" s="173">
        <f>VIII!R19</f>
        <v>0</v>
      </c>
      <c r="T18" s="160">
        <f>IX!Q19</f>
        <v>0</v>
      </c>
      <c r="U18" s="172">
        <f>IX!R19</f>
        <v>0</v>
      </c>
      <c r="V18" s="160">
        <f>X!Q19</f>
        <v>0</v>
      </c>
      <c r="W18" s="173">
        <f>X!R19</f>
        <v>0</v>
      </c>
      <c r="X18" s="160">
        <f>XI!Q19</f>
        <v>0</v>
      </c>
      <c r="Y18" s="172">
        <f>XI!R19</f>
        <v>0</v>
      </c>
      <c r="Z18" s="160">
        <f>XII!Q19</f>
        <v>0</v>
      </c>
      <c r="AA18" s="173">
        <f>XII!R19</f>
        <v>0</v>
      </c>
      <c r="AB18" s="133">
        <f t="shared" si="0"/>
        <v>0</v>
      </c>
      <c r="AC18" s="174">
        <f t="shared" si="1"/>
        <v>0</v>
      </c>
      <c r="AE18" s="28"/>
      <c r="AI18" s="32"/>
    </row>
    <row r="19" spans="1:35" ht="15" customHeight="1">
      <c r="A19" s="84">
        <f>HRÁČI!B19</f>
        <v>117</v>
      </c>
      <c r="B19" s="85">
        <f>HRÁČI!C19</f>
        <v>0</v>
      </c>
      <c r="C19" s="86">
        <f>HRÁČI!D19</f>
        <v>0</v>
      </c>
      <c r="D19" s="160">
        <f>I!Q22</f>
        <v>0</v>
      </c>
      <c r="E19" s="171">
        <f>I!R22</f>
        <v>0</v>
      </c>
      <c r="F19" s="160">
        <f>'II'!Q22</f>
        <v>0</v>
      </c>
      <c r="G19" s="173">
        <f>'II'!R22</f>
        <v>0</v>
      </c>
      <c r="H19" s="160">
        <f>III!Q22</f>
        <v>0</v>
      </c>
      <c r="I19" s="172">
        <f>III!R22</f>
        <v>0</v>
      </c>
      <c r="J19" s="160">
        <f>'IV'!Q22</f>
        <v>0</v>
      </c>
      <c r="K19" s="173">
        <f>'IV'!R22</f>
        <v>0</v>
      </c>
      <c r="L19" s="160">
        <f>V!Q22</f>
        <v>0</v>
      </c>
      <c r="M19" s="172">
        <f>V!R22</f>
        <v>0</v>
      </c>
      <c r="N19" s="160">
        <f>VI!Q22</f>
        <v>0</v>
      </c>
      <c r="O19" s="173">
        <f>VI!R22</f>
        <v>0</v>
      </c>
      <c r="P19" s="160">
        <f>VII!Q22</f>
        <v>0</v>
      </c>
      <c r="Q19" s="172">
        <f>VII!R22</f>
        <v>0</v>
      </c>
      <c r="R19" s="160">
        <f>VIII!Q22</f>
        <v>0</v>
      </c>
      <c r="S19" s="173">
        <f>VIII!R22</f>
        <v>0</v>
      </c>
      <c r="T19" s="160">
        <f>IX!Q22</f>
        <v>0</v>
      </c>
      <c r="U19" s="172">
        <f>IX!R22</f>
        <v>0</v>
      </c>
      <c r="V19" s="160">
        <f>X!Q22</f>
        <v>0</v>
      </c>
      <c r="W19" s="173">
        <f>X!R22</f>
        <v>0</v>
      </c>
      <c r="X19" s="160">
        <f>XI!Q22</f>
        <v>0</v>
      </c>
      <c r="Y19" s="172">
        <f>XI!R22</f>
        <v>0</v>
      </c>
      <c r="Z19" s="160">
        <f>XII!Q22</f>
        <v>0</v>
      </c>
      <c r="AA19" s="173">
        <f>XII!R22</f>
        <v>0</v>
      </c>
      <c r="AB19" s="133">
        <f t="shared" si="0"/>
        <v>0</v>
      </c>
      <c r="AC19" s="174">
        <f t="shared" si="1"/>
        <v>0</v>
      </c>
      <c r="AE19" s="28"/>
      <c r="AI19" s="32"/>
    </row>
    <row r="20" spans="1:35" ht="15" customHeight="1">
      <c r="A20" s="84">
        <f>HRÁČI!B23</f>
        <v>121</v>
      </c>
      <c r="B20" s="85" t="str">
        <f>HRÁČI!C23</f>
        <v>Svätojánsky</v>
      </c>
      <c r="C20" s="86" t="str">
        <f>HRÁČI!D23</f>
        <v>Daniel</v>
      </c>
      <c r="D20" s="160">
        <f>I!Q26</f>
        <v>0</v>
      </c>
      <c r="E20" s="171">
        <f>I!R26</f>
        <v>0</v>
      </c>
      <c r="F20" s="160">
        <f>'II'!Q26</f>
        <v>0</v>
      </c>
      <c r="G20" s="173">
        <f>'II'!R26</f>
        <v>0</v>
      </c>
      <c r="H20" s="160">
        <f>III!Q26</f>
        <v>0</v>
      </c>
      <c r="I20" s="172">
        <f>III!R26</f>
        <v>0</v>
      </c>
      <c r="J20" s="160">
        <f>'IV'!Q26</f>
        <v>0</v>
      </c>
      <c r="K20" s="173">
        <f>'IV'!R26</f>
        <v>0</v>
      </c>
      <c r="L20" s="160">
        <f>V!Q26</f>
        <v>0</v>
      </c>
      <c r="M20" s="172">
        <f>V!R26</f>
        <v>0</v>
      </c>
      <c r="N20" s="160">
        <f>VI!Q26</f>
        <v>0</v>
      </c>
      <c r="O20" s="173">
        <f>VI!R26</f>
        <v>0</v>
      </c>
      <c r="P20" s="160">
        <f>VII!Q26</f>
        <v>0</v>
      </c>
      <c r="Q20" s="172">
        <f>VII!R26</f>
        <v>0</v>
      </c>
      <c r="R20" s="160">
        <f>VIII!Q26</f>
        <v>0</v>
      </c>
      <c r="S20" s="173">
        <f>VIII!R26</f>
        <v>0</v>
      </c>
      <c r="T20" s="160">
        <f>IX!Q26</f>
        <v>0</v>
      </c>
      <c r="U20" s="172">
        <f>IX!R26</f>
        <v>0</v>
      </c>
      <c r="V20" s="160">
        <f>X!Q26</f>
        <v>0</v>
      </c>
      <c r="W20" s="173">
        <f>X!R26</f>
        <v>0</v>
      </c>
      <c r="X20" s="160">
        <f>XI!Q26</f>
        <v>0</v>
      </c>
      <c r="Y20" s="172">
        <f>XI!R26</f>
        <v>0</v>
      </c>
      <c r="Z20" s="160">
        <f>XII!Q26</f>
        <v>0</v>
      </c>
      <c r="AA20" s="173">
        <f>XII!R26</f>
        <v>0</v>
      </c>
      <c r="AB20" s="133">
        <f t="shared" si="0"/>
        <v>0</v>
      </c>
      <c r="AC20" s="174">
        <f t="shared" si="1"/>
        <v>0</v>
      </c>
      <c r="AE20" s="28"/>
      <c r="AI20" s="32"/>
    </row>
    <row r="21" spans="1:35" ht="15" customHeight="1">
      <c r="A21" s="84">
        <f>HRÁČI!B25</f>
        <v>123</v>
      </c>
      <c r="B21" s="85" t="str">
        <f>HRÁČI!C25</f>
        <v>Jamečný</v>
      </c>
      <c r="C21" s="86" t="str">
        <f>HRÁČI!D25</f>
        <v>Milan</v>
      </c>
      <c r="D21" s="160">
        <f>I!Q28</f>
        <v>0</v>
      </c>
      <c r="E21" s="171">
        <f>I!R28</f>
        <v>0</v>
      </c>
      <c r="F21" s="160">
        <f>'II'!Q28</f>
        <v>0</v>
      </c>
      <c r="G21" s="173">
        <f>'II'!R28</f>
        <v>0</v>
      </c>
      <c r="H21" s="160">
        <f>III!Q28</f>
        <v>0</v>
      </c>
      <c r="I21" s="172">
        <f>III!R28</f>
        <v>0</v>
      </c>
      <c r="J21" s="160">
        <f>'IV'!Q28</f>
        <v>0</v>
      </c>
      <c r="K21" s="173">
        <f>'IV'!R28</f>
        <v>0</v>
      </c>
      <c r="L21" s="160">
        <f>V!Q28</f>
        <v>0</v>
      </c>
      <c r="M21" s="172">
        <f>V!R28</f>
        <v>0</v>
      </c>
      <c r="N21" s="160">
        <f>VI!Q28</f>
        <v>0</v>
      </c>
      <c r="O21" s="173">
        <f>VI!R28</f>
        <v>0</v>
      </c>
      <c r="P21" s="160">
        <f>VII!Q28</f>
        <v>0</v>
      </c>
      <c r="Q21" s="172">
        <f>VII!R28</f>
        <v>0</v>
      </c>
      <c r="R21" s="160">
        <f>VIII!Q28</f>
        <v>0</v>
      </c>
      <c r="S21" s="173">
        <f>VIII!R28</f>
        <v>0</v>
      </c>
      <c r="T21" s="160">
        <f>IX!Q28</f>
        <v>0</v>
      </c>
      <c r="U21" s="172">
        <f>IX!R28</f>
        <v>0</v>
      </c>
      <c r="V21" s="160">
        <f>X!Q28</f>
        <v>0</v>
      </c>
      <c r="W21" s="173">
        <f>X!R28</f>
        <v>0</v>
      </c>
      <c r="X21" s="160">
        <f>XI!Q28</f>
        <v>0</v>
      </c>
      <c r="Y21" s="172">
        <f>XI!R28</f>
        <v>0</v>
      </c>
      <c r="Z21" s="160">
        <f>XII!Q28</f>
        <v>0</v>
      </c>
      <c r="AA21" s="173">
        <f>XII!R28</f>
        <v>0</v>
      </c>
      <c r="AB21" s="133">
        <f t="shared" si="0"/>
        <v>0</v>
      </c>
      <c r="AC21" s="174">
        <f t="shared" si="1"/>
        <v>0</v>
      </c>
      <c r="AE21" s="28"/>
      <c r="AI21" s="32"/>
    </row>
    <row r="22" spans="1:35" ht="15" customHeight="1">
      <c r="A22" s="84">
        <f>HRÁČI!B27</f>
        <v>125</v>
      </c>
      <c r="B22" s="85" t="str">
        <f>HRÁČI!C27</f>
        <v>Slivovič</v>
      </c>
      <c r="C22" s="86" t="str">
        <f>HRÁČI!D27</f>
        <v>Michal</v>
      </c>
      <c r="D22" s="160">
        <f>I!Q30</f>
        <v>0</v>
      </c>
      <c r="E22" s="171">
        <f>I!R30</f>
        <v>0</v>
      </c>
      <c r="F22" s="160">
        <f>'II'!Q30</f>
        <v>0</v>
      </c>
      <c r="G22" s="173">
        <f>'II'!R30</f>
        <v>0</v>
      </c>
      <c r="H22" s="160">
        <f>III!Q30</f>
        <v>0</v>
      </c>
      <c r="I22" s="172">
        <f>III!R30</f>
        <v>0</v>
      </c>
      <c r="J22" s="160">
        <f>'IV'!Q30</f>
        <v>0</v>
      </c>
      <c r="K22" s="173">
        <f>'IV'!R30</f>
        <v>0</v>
      </c>
      <c r="L22" s="160">
        <f>V!Q30</f>
        <v>0</v>
      </c>
      <c r="M22" s="172">
        <f>V!R30</f>
        <v>0</v>
      </c>
      <c r="N22" s="160">
        <f>VI!Q30</f>
        <v>0</v>
      </c>
      <c r="O22" s="173">
        <f>VI!R30</f>
        <v>0</v>
      </c>
      <c r="P22" s="160">
        <f>VII!Q30</f>
        <v>0</v>
      </c>
      <c r="Q22" s="172">
        <f>VII!R30</f>
        <v>0</v>
      </c>
      <c r="R22" s="160">
        <f>VIII!Q30</f>
        <v>0</v>
      </c>
      <c r="S22" s="173">
        <f>VIII!R30</f>
        <v>0</v>
      </c>
      <c r="T22" s="160">
        <f>IX!Q30</f>
        <v>0</v>
      </c>
      <c r="U22" s="172">
        <f>IX!R30</f>
        <v>0</v>
      </c>
      <c r="V22" s="160">
        <f>X!Q30</f>
        <v>0</v>
      </c>
      <c r="W22" s="173">
        <f>X!R30</f>
        <v>0</v>
      </c>
      <c r="X22" s="160">
        <f>XI!Q30</f>
        <v>0</v>
      </c>
      <c r="Y22" s="172">
        <f>XI!R30</f>
        <v>0</v>
      </c>
      <c r="Z22" s="160">
        <f>XII!Q30</f>
        <v>0</v>
      </c>
      <c r="AA22" s="173">
        <f>XII!R30</f>
        <v>0</v>
      </c>
      <c r="AB22" s="133">
        <f t="shared" si="0"/>
        <v>0</v>
      </c>
      <c r="AC22" s="174">
        <f t="shared" si="1"/>
        <v>0</v>
      </c>
      <c r="AE22" s="28"/>
      <c r="AI22" s="32"/>
    </row>
    <row r="23" spans="1:35" ht="15" customHeight="1">
      <c r="A23" s="84">
        <f>HRÁČI!B34</f>
        <v>132</v>
      </c>
      <c r="B23" s="85">
        <f>HRÁČI!C34</f>
        <v>0</v>
      </c>
      <c r="C23" s="86">
        <f>HRÁČI!D34</f>
        <v>0</v>
      </c>
      <c r="D23" s="160">
        <f>I!Q37</f>
        <v>0</v>
      </c>
      <c r="E23" s="171">
        <f>I!R37</f>
        <v>0</v>
      </c>
      <c r="F23" s="160">
        <f>'II'!Q37</f>
        <v>0</v>
      </c>
      <c r="G23" s="173">
        <f>'II'!R37</f>
        <v>0</v>
      </c>
      <c r="H23" s="160">
        <f>III!Q37</f>
        <v>0</v>
      </c>
      <c r="I23" s="172">
        <f>III!R37</f>
        <v>0</v>
      </c>
      <c r="J23" s="160">
        <f>'IV'!Q37</f>
        <v>0</v>
      </c>
      <c r="K23" s="173">
        <f>'IV'!R37</f>
        <v>0</v>
      </c>
      <c r="L23" s="160">
        <f>V!Q37</f>
        <v>0</v>
      </c>
      <c r="M23" s="172">
        <f>V!R37</f>
        <v>0</v>
      </c>
      <c r="N23" s="160">
        <f>VI!Q37</f>
        <v>0</v>
      </c>
      <c r="O23" s="173">
        <f>VI!R37</f>
        <v>0</v>
      </c>
      <c r="P23" s="160">
        <f>VII!Q37</f>
        <v>0</v>
      </c>
      <c r="Q23" s="172">
        <f>VII!R37</f>
        <v>0</v>
      </c>
      <c r="R23" s="160">
        <f>VIII!Q37</f>
        <v>0</v>
      </c>
      <c r="S23" s="173">
        <f>VIII!R37</f>
        <v>0</v>
      </c>
      <c r="T23" s="160">
        <f>IX!Q37</f>
        <v>0</v>
      </c>
      <c r="U23" s="172">
        <f>IX!R37</f>
        <v>0</v>
      </c>
      <c r="V23" s="160">
        <f>X!Q37</f>
        <v>0</v>
      </c>
      <c r="W23" s="173">
        <f>X!R37</f>
        <v>0</v>
      </c>
      <c r="X23" s="160">
        <f>XI!Q37</f>
        <v>0</v>
      </c>
      <c r="Y23" s="172">
        <f>XI!R37</f>
        <v>0</v>
      </c>
      <c r="Z23" s="160">
        <f>XII!Q37</f>
        <v>0</v>
      </c>
      <c r="AA23" s="173">
        <f>XII!R37</f>
        <v>0</v>
      </c>
      <c r="AB23" s="133">
        <f t="shared" si="0"/>
        <v>0</v>
      </c>
      <c r="AC23" s="174">
        <f t="shared" si="1"/>
        <v>0</v>
      </c>
      <c r="AE23" s="28"/>
      <c r="AI23" s="32"/>
    </row>
    <row r="24" spans="1:35" ht="15" customHeight="1">
      <c r="A24" s="84">
        <f>HRÁČI!B35</f>
        <v>133</v>
      </c>
      <c r="B24" s="85">
        <f>HRÁČI!C35</f>
        <v>0</v>
      </c>
      <c r="C24" s="86">
        <f>HRÁČI!D35</f>
        <v>0</v>
      </c>
      <c r="D24" s="160">
        <f>I!Q38</f>
        <v>0</v>
      </c>
      <c r="E24" s="171">
        <f>I!R38</f>
        <v>0</v>
      </c>
      <c r="F24" s="160">
        <f>'II'!Q38</f>
        <v>0</v>
      </c>
      <c r="G24" s="173">
        <f>'II'!R38</f>
        <v>0</v>
      </c>
      <c r="H24" s="160">
        <f>III!Q38</f>
        <v>0</v>
      </c>
      <c r="I24" s="172">
        <f>III!R38</f>
        <v>0</v>
      </c>
      <c r="J24" s="160">
        <f>'IV'!Q38</f>
        <v>0</v>
      </c>
      <c r="K24" s="173">
        <f>'IV'!R38</f>
        <v>0</v>
      </c>
      <c r="L24" s="160">
        <f>V!Q38</f>
        <v>0</v>
      </c>
      <c r="M24" s="172">
        <f>V!R38</f>
        <v>0</v>
      </c>
      <c r="N24" s="160">
        <f>VI!Q38</f>
        <v>0</v>
      </c>
      <c r="O24" s="173">
        <f>VI!R38</f>
        <v>0</v>
      </c>
      <c r="P24" s="160">
        <f>VII!Q38</f>
        <v>0</v>
      </c>
      <c r="Q24" s="172">
        <f>VII!R38</f>
        <v>0</v>
      </c>
      <c r="R24" s="160">
        <f>VIII!Q38</f>
        <v>0</v>
      </c>
      <c r="S24" s="173">
        <f>VIII!R38</f>
        <v>0</v>
      </c>
      <c r="T24" s="160">
        <f>IX!Q38</f>
        <v>0</v>
      </c>
      <c r="U24" s="172">
        <f>IX!R38</f>
        <v>0</v>
      </c>
      <c r="V24" s="160">
        <f>X!Q38</f>
        <v>0</v>
      </c>
      <c r="W24" s="173">
        <f>X!R38</f>
        <v>0</v>
      </c>
      <c r="X24" s="160">
        <f>XI!Q38</f>
        <v>0</v>
      </c>
      <c r="Y24" s="172">
        <f>XI!R38</f>
        <v>0</v>
      </c>
      <c r="Z24" s="160">
        <f>XII!Q38</f>
        <v>0</v>
      </c>
      <c r="AA24" s="173">
        <f>XII!R38</f>
        <v>0</v>
      </c>
      <c r="AB24" s="133">
        <f t="shared" si="0"/>
        <v>0</v>
      </c>
      <c r="AC24" s="174">
        <f t="shared" si="1"/>
        <v>0</v>
      </c>
      <c r="AE24" s="28"/>
      <c r="AI24" s="32"/>
    </row>
    <row r="25" spans="1:35" ht="15" customHeight="1">
      <c r="A25" s="84">
        <f>HRÁČI!B36</f>
        <v>134</v>
      </c>
      <c r="B25" s="85">
        <f>HRÁČI!C36</f>
        <v>0</v>
      </c>
      <c r="C25" s="86">
        <f>HRÁČI!D36</f>
        <v>0</v>
      </c>
      <c r="D25" s="160">
        <f>I!Q39</f>
        <v>0</v>
      </c>
      <c r="E25" s="171">
        <f>I!R39</f>
        <v>0</v>
      </c>
      <c r="F25" s="160">
        <f>'II'!Q39</f>
        <v>0</v>
      </c>
      <c r="G25" s="173">
        <f>'II'!R39</f>
        <v>0</v>
      </c>
      <c r="H25" s="160">
        <f>III!Q39</f>
        <v>0</v>
      </c>
      <c r="I25" s="172">
        <f>III!R39</f>
        <v>0</v>
      </c>
      <c r="J25" s="160">
        <f>'IV'!Q39</f>
        <v>0</v>
      </c>
      <c r="K25" s="173">
        <f>'IV'!R39</f>
        <v>0</v>
      </c>
      <c r="L25" s="160">
        <f>V!Q39</f>
        <v>0</v>
      </c>
      <c r="M25" s="172">
        <f>V!R39</f>
        <v>0</v>
      </c>
      <c r="N25" s="160">
        <f>VI!Q39</f>
        <v>0</v>
      </c>
      <c r="O25" s="173">
        <f>VI!R39</f>
        <v>0</v>
      </c>
      <c r="P25" s="160">
        <f>VII!Q39</f>
        <v>0</v>
      </c>
      <c r="Q25" s="172">
        <f>VII!R39</f>
        <v>0</v>
      </c>
      <c r="R25" s="160">
        <f>VIII!Q39</f>
        <v>0</v>
      </c>
      <c r="S25" s="173">
        <f>VIII!R39</f>
        <v>0</v>
      </c>
      <c r="T25" s="160">
        <f>IX!Q39</f>
        <v>0</v>
      </c>
      <c r="U25" s="172">
        <f>IX!R39</f>
        <v>0</v>
      </c>
      <c r="V25" s="160">
        <f>X!Q39</f>
        <v>0</v>
      </c>
      <c r="W25" s="173">
        <f>X!R39</f>
        <v>0</v>
      </c>
      <c r="X25" s="160">
        <f>XI!Q39</f>
        <v>0</v>
      </c>
      <c r="Y25" s="172">
        <f>XI!R39</f>
        <v>0</v>
      </c>
      <c r="Z25" s="160">
        <f>XII!Q39</f>
        <v>0</v>
      </c>
      <c r="AA25" s="173">
        <f>XII!R39</f>
        <v>0</v>
      </c>
      <c r="AB25" s="133">
        <f t="shared" si="0"/>
        <v>0</v>
      </c>
      <c r="AC25" s="174">
        <f t="shared" si="1"/>
        <v>0</v>
      </c>
      <c r="AE25" s="28"/>
      <c r="AI25" s="32"/>
    </row>
    <row r="26" spans="1:35" ht="15" customHeight="1">
      <c r="A26" s="84">
        <f>HRÁČI!B37</f>
        <v>135</v>
      </c>
      <c r="B26" s="85">
        <f>HRÁČI!C37</f>
        <v>0</v>
      </c>
      <c r="C26" s="86">
        <f>HRÁČI!D37</f>
        <v>0</v>
      </c>
      <c r="D26" s="160">
        <f>I!Q40</f>
        <v>0</v>
      </c>
      <c r="E26" s="171">
        <f>I!R40</f>
        <v>0</v>
      </c>
      <c r="F26" s="160">
        <f>'II'!Q40</f>
        <v>0</v>
      </c>
      <c r="G26" s="173">
        <f>'II'!R40</f>
        <v>0</v>
      </c>
      <c r="H26" s="160">
        <f>III!Q40</f>
        <v>0</v>
      </c>
      <c r="I26" s="172">
        <f>III!R40</f>
        <v>0</v>
      </c>
      <c r="J26" s="160">
        <f>'IV'!Q40</f>
        <v>0</v>
      </c>
      <c r="K26" s="173">
        <f>'IV'!R40</f>
        <v>0</v>
      </c>
      <c r="L26" s="160">
        <f>V!Q40</f>
        <v>0</v>
      </c>
      <c r="M26" s="172">
        <f>V!R40</f>
        <v>0</v>
      </c>
      <c r="N26" s="160">
        <f>VI!Q40</f>
        <v>0</v>
      </c>
      <c r="O26" s="173">
        <f>VI!R40</f>
        <v>0</v>
      </c>
      <c r="P26" s="160">
        <f>VII!Q40</f>
        <v>0</v>
      </c>
      <c r="Q26" s="172">
        <f>VII!R40</f>
        <v>0</v>
      </c>
      <c r="R26" s="160">
        <f>VIII!Q40</f>
        <v>0</v>
      </c>
      <c r="S26" s="173">
        <f>VIII!R40</f>
        <v>0</v>
      </c>
      <c r="T26" s="160">
        <f>IX!Q40</f>
        <v>0</v>
      </c>
      <c r="U26" s="172">
        <f>IX!R40</f>
        <v>0</v>
      </c>
      <c r="V26" s="160">
        <f>X!Q40</f>
        <v>0</v>
      </c>
      <c r="W26" s="173">
        <f>X!R40</f>
        <v>0</v>
      </c>
      <c r="X26" s="160">
        <f>XI!Q40</f>
        <v>0</v>
      </c>
      <c r="Y26" s="172">
        <f>XI!R40</f>
        <v>0</v>
      </c>
      <c r="Z26" s="160">
        <f>XII!Q40</f>
        <v>0</v>
      </c>
      <c r="AA26" s="173">
        <f>XII!R40</f>
        <v>0</v>
      </c>
      <c r="AB26" s="133">
        <f t="shared" si="0"/>
        <v>0</v>
      </c>
      <c r="AC26" s="174">
        <f t="shared" si="1"/>
        <v>0</v>
      </c>
      <c r="AE26" s="28"/>
      <c r="AI26" s="32"/>
    </row>
    <row r="27" spans="1:35" ht="15" customHeight="1">
      <c r="A27" s="84">
        <f>HRÁČI!B31</f>
        <v>129</v>
      </c>
      <c r="B27" s="85" t="str">
        <f>HRÁČI!C31</f>
        <v>Serbin</v>
      </c>
      <c r="C27" s="86" t="str">
        <f>HRÁČI!D31</f>
        <v>Rastislav</v>
      </c>
      <c r="D27" s="160">
        <f>I!Q34</f>
        <v>9.539999961853027</v>
      </c>
      <c r="E27" s="171">
        <f>I!R34</f>
        <v>138</v>
      </c>
      <c r="F27" s="160">
        <f>'II'!Q34</f>
        <v>11.62000036239624</v>
      </c>
      <c r="G27" s="173">
        <f>'II'!R34</f>
        <v>154</v>
      </c>
      <c r="H27" s="160">
        <f>III!Q34</f>
        <v>-21.15999937057495</v>
      </c>
      <c r="I27" s="172">
        <f>III!R34</f>
        <v>355</v>
      </c>
      <c r="J27" s="160">
        <f>'IV'!Q34</f>
        <v>-10.059999942779541</v>
      </c>
      <c r="K27" s="173">
        <f>'IV'!R34</f>
        <v>272</v>
      </c>
      <c r="L27" s="160">
        <f>V!Q34</f>
        <v>-11.239999771118164</v>
      </c>
      <c r="M27" s="172">
        <f>V!R34</f>
        <v>129</v>
      </c>
      <c r="N27" s="160">
        <f>VI!Q34</f>
        <v>0</v>
      </c>
      <c r="O27" s="173">
        <f>VI!R34</f>
        <v>0</v>
      </c>
      <c r="P27" s="160">
        <f>VII!Q34</f>
        <v>0.48000001907348633</v>
      </c>
      <c r="Q27" s="172">
        <f>VII!R34</f>
        <v>44</v>
      </c>
      <c r="R27" s="160">
        <f>VIII!Q34</f>
        <v>-17.920000433921814</v>
      </c>
      <c r="S27" s="173">
        <f>VIII!R34</f>
        <v>166</v>
      </c>
      <c r="T27" s="160">
        <f>IX!Q34</f>
        <v>-19.22000026702881</v>
      </c>
      <c r="U27" s="172">
        <f>IX!R34</f>
        <v>50</v>
      </c>
      <c r="V27" s="160">
        <f>X!Q34</f>
        <v>-17.770000457763672</v>
      </c>
      <c r="W27" s="173">
        <f>X!R34</f>
        <v>144</v>
      </c>
      <c r="X27" s="160">
        <f>XI!Q34</f>
        <v>-2.7000001668930054</v>
      </c>
      <c r="Y27" s="172">
        <f>XI!R34</f>
        <v>152</v>
      </c>
      <c r="Z27" s="160">
        <f>XII!Q34</f>
        <v>2.140000104904175</v>
      </c>
      <c r="AA27" s="173">
        <f>XII!R34</f>
        <v>158</v>
      </c>
      <c r="AB27" s="133">
        <f t="shared" si="0"/>
        <v>-76.28999996185303</v>
      </c>
      <c r="AC27" s="174">
        <f t="shared" si="1"/>
        <v>1762</v>
      </c>
      <c r="AE27" s="28"/>
      <c r="AI27" s="32"/>
    </row>
    <row r="28" spans="1:35" ht="15" customHeight="1">
      <c r="A28" s="84">
        <f>HRÁČI!B24</f>
        <v>122</v>
      </c>
      <c r="B28" s="85" t="str">
        <f>HRÁČI!C24</f>
        <v>Šereš</v>
      </c>
      <c r="C28" s="86" t="str">
        <f>HRÁČI!D24</f>
        <v>Karol</v>
      </c>
      <c r="D28" s="160">
        <f>I!Q27</f>
        <v>15.78000020980835</v>
      </c>
      <c r="E28" s="171">
        <f>I!R27</f>
        <v>56</v>
      </c>
      <c r="F28" s="160">
        <f>'II'!Q27</f>
        <v>10.680000305175781</v>
      </c>
      <c r="G28" s="173">
        <f>'II'!R27</f>
        <v>120</v>
      </c>
      <c r="H28" s="160">
        <f>III!Q27</f>
        <v>14.62000036239624</v>
      </c>
      <c r="I28" s="172">
        <f>III!R27</f>
        <v>48</v>
      </c>
      <c r="J28" s="160">
        <f>'IV'!Q27</f>
        <v>-3.299999937415123</v>
      </c>
      <c r="K28" s="173">
        <f>'IV'!R27</f>
        <v>32</v>
      </c>
      <c r="L28" s="160">
        <f>V!Q27</f>
        <v>10.740000009536743</v>
      </c>
      <c r="M28" s="172">
        <f>V!R27</f>
        <v>84</v>
      </c>
      <c r="N28" s="160">
        <f>VI!Q27</f>
        <v>-12.240000009536743</v>
      </c>
      <c r="O28" s="173">
        <f>VI!R27</f>
        <v>153</v>
      </c>
      <c r="P28" s="160">
        <f>VII!Q27</f>
        <v>6.320000052452087</v>
      </c>
      <c r="Q28" s="172">
        <f>VII!R27</f>
        <v>224</v>
      </c>
      <c r="R28" s="160">
        <f>VIII!Q27</f>
        <v>-13.84000015258789</v>
      </c>
      <c r="S28" s="173">
        <f>VIII!R27</f>
        <v>180</v>
      </c>
      <c r="T28" s="160">
        <f>IX!Q27</f>
        <v>-0.440000057220459</v>
      </c>
      <c r="U28" s="172">
        <f>IX!R27</f>
        <v>181</v>
      </c>
      <c r="V28" s="160">
        <f>X!Q27</f>
        <v>2.8199996948242188</v>
      </c>
      <c r="W28" s="173">
        <f>X!R27</f>
        <v>67</v>
      </c>
      <c r="X28" s="160">
        <f>XI!Q27</f>
        <v>-15.65999984741211</v>
      </c>
      <c r="Y28" s="172">
        <f>XI!R27</f>
        <v>214</v>
      </c>
      <c r="Z28" s="160">
        <f>XII!Q27</f>
        <v>-17.980000019073486</v>
      </c>
      <c r="AA28" s="173">
        <f>XII!R27</f>
        <v>82</v>
      </c>
      <c r="AB28" s="133">
        <f t="shared" si="0"/>
        <v>-2.499999389052391</v>
      </c>
      <c r="AC28" s="174">
        <f t="shared" si="1"/>
        <v>1441</v>
      </c>
      <c r="AE28" s="28"/>
      <c r="AI28" s="32"/>
    </row>
    <row r="29" spans="1:35" ht="15" customHeight="1">
      <c r="A29" s="84">
        <f>HRÁČI!B4</f>
        <v>102</v>
      </c>
      <c r="B29" s="85" t="str">
        <f>HRÁČI!C4</f>
        <v>Leskovský  </v>
      </c>
      <c r="C29" s="86" t="str">
        <f>HRÁČI!D4</f>
        <v>Roman</v>
      </c>
      <c r="D29" s="160">
        <f>I!Q7</f>
        <v>0.6400003433227539</v>
      </c>
      <c r="E29" s="171">
        <f>I!R7</f>
        <v>117</v>
      </c>
      <c r="F29" s="160">
        <f>'II'!Q7</f>
        <v>15.15999972820282</v>
      </c>
      <c r="G29" s="173">
        <f>'II'!R7</f>
        <v>175</v>
      </c>
      <c r="H29" s="160">
        <f>III!Q7</f>
        <v>9.980000458657742</v>
      </c>
      <c r="I29" s="172">
        <f>III!R7</f>
        <v>218</v>
      </c>
      <c r="J29" s="160">
        <f>'IV'!Q7</f>
        <v>5.460000038146973</v>
      </c>
      <c r="K29" s="173">
        <f>'IV'!R7</f>
        <v>46</v>
      </c>
      <c r="L29" s="160">
        <f>V!Q7</f>
        <v>-5</v>
      </c>
      <c r="M29" s="172">
        <f>V!R7</f>
        <v>66</v>
      </c>
      <c r="N29" s="160">
        <f>VI!Q7</f>
        <v>-4.359999895095825</v>
      </c>
      <c r="O29" s="173">
        <f>VI!R7</f>
        <v>84</v>
      </c>
      <c r="P29" s="160">
        <f>VII!Q7</f>
        <v>-2.5199999809265137</v>
      </c>
      <c r="Q29" s="172">
        <f>VII!R7</f>
        <v>99</v>
      </c>
      <c r="R29" s="160">
        <f>VIII!Q7</f>
        <v>-1.380000114440918</v>
      </c>
      <c r="S29" s="173">
        <f>VIII!R7</f>
        <v>80</v>
      </c>
      <c r="T29" s="160">
        <f>IX!Q7</f>
        <v>1</v>
      </c>
      <c r="U29" s="172">
        <f>IX!R7</f>
        <v>180</v>
      </c>
      <c r="V29" s="160">
        <f>X!Q7</f>
        <v>8.579999923706055</v>
      </c>
      <c r="W29" s="173">
        <f>X!R7</f>
        <v>90</v>
      </c>
      <c r="X29" s="160">
        <f>XI!Q7</f>
        <v>-8.940000295639038</v>
      </c>
      <c r="Y29" s="172">
        <f>XI!R7</f>
        <v>87</v>
      </c>
      <c r="Z29" s="160">
        <f>XII!Q7</f>
        <v>-21.9399995803833</v>
      </c>
      <c r="AA29" s="173">
        <f>XII!R7</f>
        <v>50</v>
      </c>
      <c r="AB29" s="133">
        <f t="shared" si="0"/>
        <v>-3.319999374449253</v>
      </c>
      <c r="AC29" s="174">
        <f t="shared" si="1"/>
        <v>1292</v>
      </c>
      <c r="AE29" s="28"/>
      <c r="AI29" s="32"/>
    </row>
    <row r="30" spans="1:35" ht="15" customHeight="1">
      <c r="A30" s="84">
        <f>HRÁČI!B8</f>
        <v>106</v>
      </c>
      <c r="B30" s="85" t="str">
        <f>HRÁČI!C8</f>
        <v>Bisák </v>
      </c>
      <c r="C30" s="86" t="str">
        <f>HRÁČI!D8</f>
        <v>Viliam</v>
      </c>
      <c r="D30" s="160">
        <f>I!Q11</f>
        <v>1.6200000643730164</v>
      </c>
      <c r="E30" s="171">
        <f>I!R11</f>
        <v>171</v>
      </c>
      <c r="F30" s="160">
        <f>'II'!Q11</f>
        <v>2.359999656677246</v>
      </c>
      <c r="G30" s="173">
        <f>'II'!R11</f>
        <v>55</v>
      </c>
      <c r="H30" s="160">
        <f>III!Q11</f>
        <v>21.15999984741211</v>
      </c>
      <c r="I30" s="172">
        <f>III!R11</f>
        <v>68</v>
      </c>
      <c r="J30" s="160">
        <f>'IV'!Q11</f>
        <v>0</v>
      </c>
      <c r="K30" s="173">
        <f>'IV'!R11</f>
        <v>0</v>
      </c>
      <c r="L30" s="160">
        <f>V!Q11</f>
        <v>20.760000228881836</v>
      </c>
      <c r="M30" s="172">
        <f>V!R11</f>
        <v>31</v>
      </c>
      <c r="N30" s="160">
        <f>VI!Q11</f>
        <v>43.5</v>
      </c>
      <c r="O30" s="173">
        <f>VI!R11</f>
        <v>133</v>
      </c>
      <c r="P30" s="160">
        <f>VII!Q11</f>
        <v>-20.580000162124634</v>
      </c>
      <c r="Q30" s="172">
        <f>VII!R11</f>
        <v>78</v>
      </c>
      <c r="R30" s="160">
        <f>VIII!Q11</f>
        <v>-2.4800000190734863</v>
      </c>
      <c r="S30" s="173">
        <f>VIII!R11</f>
        <v>160</v>
      </c>
      <c r="T30" s="160">
        <f>IX!Q11</f>
        <v>-33.94000053405762</v>
      </c>
      <c r="U30" s="172">
        <f>IX!R11</f>
        <v>175</v>
      </c>
      <c r="V30" s="160">
        <f>X!Q11</f>
        <v>-15.080000877380371</v>
      </c>
      <c r="W30" s="173">
        <f>X!R11</f>
        <v>109</v>
      </c>
      <c r="X30" s="160">
        <f>XI!Q11</f>
        <v>-18.68000030517578</v>
      </c>
      <c r="Y30" s="172">
        <f>XI!R11</f>
        <v>161</v>
      </c>
      <c r="Z30" s="160">
        <f>XII!Q11</f>
        <v>-7.980000019073486</v>
      </c>
      <c r="AA30" s="173">
        <f>XII!R11</f>
        <v>5</v>
      </c>
      <c r="AB30" s="133">
        <f t="shared" si="0"/>
        <v>-9.340002119541168</v>
      </c>
      <c r="AC30" s="174">
        <f t="shared" si="1"/>
        <v>1146</v>
      </c>
      <c r="AE30" s="28"/>
      <c r="AI30" s="32"/>
    </row>
    <row r="31" spans="1:35" ht="15" customHeight="1">
      <c r="A31" s="84">
        <f>HRÁČI!B33</f>
        <v>131</v>
      </c>
      <c r="B31" s="85" t="str">
        <f>HRÁČI!C33</f>
        <v>Gregor</v>
      </c>
      <c r="C31" s="86" t="str">
        <f>HRÁČI!D33</f>
        <v>Vladimír</v>
      </c>
      <c r="D31" s="160">
        <f>I!Q36</f>
        <v>0</v>
      </c>
      <c r="E31" s="171">
        <f>I!R36</f>
        <v>0</v>
      </c>
      <c r="F31" s="160">
        <f>'II'!Q36</f>
        <v>0.46000003814697266</v>
      </c>
      <c r="G31" s="173">
        <f>'II'!R36</f>
        <v>10</v>
      </c>
      <c r="H31" s="160">
        <f>III!Q36</f>
        <v>-3.879999876022339</v>
      </c>
      <c r="I31" s="172">
        <f>III!R36</f>
        <v>157</v>
      </c>
      <c r="J31" s="160">
        <f>'IV'!Q36</f>
        <v>-2.8400001525878906</v>
      </c>
      <c r="K31" s="173">
        <f>'IV'!R36</f>
        <v>61</v>
      </c>
      <c r="L31" s="160">
        <f>V!Q36</f>
        <v>5.7200000286102295</v>
      </c>
      <c r="M31" s="172">
        <f>V!R36</f>
        <v>79</v>
      </c>
      <c r="N31" s="160">
        <f>VI!Q36</f>
        <v>-16.980000257492065</v>
      </c>
      <c r="O31" s="173">
        <f>VI!R36</f>
        <v>18</v>
      </c>
      <c r="P31" s="160">
        <f>VII!Q36</f>
        <v>0.2200000286102295</v>
      </c>
      <c r="Q31" s="172">
        <f>VII!R36</f>
        <v>97</v>
      </c>
      <c r="R31" s="160">
        <f>VIII!Q36</f>
        <v>-1.440000295639038</v>
      </c>
      <c r="S31" s="173">
        <f>VIII!R36</f>
        <v>90</v>
      </c>
      <c r="T31" s="160">
        <f>IX!Q36</f>
        <v>-19.140000343322754</v>
      </c>
      <c r="U31" s="172">
        <f>IX!R36</f>
        <v>109</v>
      </c>
      <c r="V31" s="160">
        <f>X!Q36</f>
        <v>-21.5</v>
      </c>
      <c r="W31" s="173">
        <f>X!R36</f>
        <v>111</v>
      </c>
      <c r="X31" s="160">
        <f>XI!Q36</f>
        <v>0.11999988555908203</v>
      </c>
      <c r="Y31" s="172">
        <f>XI!R36</f>
        <v>148</v>
      </c>
      <c r="Z31" s="160">
        <f>XII!Q36</f>
        <v>0</v>
      </c>
      <c r="AA31" s="173">
        <f>XII!R36</f>
        <v>0</v>
      </c>
      <c r="AB31" s="133">
        <f t="shared" si="0"/>
        <v>-59.26000094413757</v>
      </c>
      <c r="AC31" s="174">
        <f t="shared" si="1"/>
        <v>880</v>
      </c>
      <c r="AE31" s="28"/>
      <c r="AI31" s="32"/>
    </row>
    <row r="32" spans="1:35" ht="15" customHeight="1">
      <c r="A32" s="84">
        <f>HRÁČI!B26</f>
        <v>124</v>
      </c>
      <c r="B32" s="85" t="str">
        <f>HRÁČI!C26</f>
        <v>Biely</v>
      </c>
      <c r="C32" s="86" t="str">
        <f>HRÁČI!D26</f>
        <v>Peter</v>
      </c>
      <c r="D32" s="160">
        <f>I!Q29</f>
        <v>3.569999933242798</v>
      </c>
      <c r="E32" s="171">
        <f>I!R29</f>
        <v>62</v>
      </c>
      <c r="F32" s="160">
        <f>'II'!Q29</f>
        <v>-39.29999923706055</v>
      </c>
      <c r="G32" s="173">
        <f>'II'!R29</f>
        <v>52</v>
      </c>
      <c r="H32" s="160">
        <f>III!Q29</f>
        <v>-9.65999960899353</v>
      </c>
      <c r="I32" s="172">
        <f>III!R29</f>
        <v>68</v>
      </c>
      <c r="J32" s="160">
        <f>'IV'!Q29</f>
        <v>7.099999666213989</v>
      </c>
      <c r="K32" s="173">
        <f>'IV'!R29</f>
        <v>202</v>
      </c>
      <c r="L32" s="160">
        <f>V!Q29</f>
        <v>-16.619999408721924</v>
      </c>
      <c r="M32" s="172">
        <f>V!R29</f>
        <v>58</v>
      </c>
      <c r="N32" s="160">
        <f>VI!Q29</f>
        <v>0</v>
      </c>
      <c r="O32" s="173">
        <f>VI!R29</f>
        <v>0</v>
      </c>
      <c r="P32" s="160">
        <f>VII!Q29</f>
        <v>-18.77999985218048</v>
      </c>
      <c r="Q32" s="172">
        <f>VII!R29</f>
        <v>127</v>
      </c>
      <c r="R32" s="160">
        <f>VIII!Q29</f>
        <v>-15.759999990463257</v>
      </c>
      <c r="S32" s="173">
        <f>VIII!R29</f>
        <v>152</v>
      </c>
      <c r="T32" s="160">
        <f>IX!Q29</f>
        <v>0</v>
      </c>
      <c r="U32" s="172">
        <f>IX!R29</f>
        <v>0</v>
      </c>
      <c r="V32" s="160">
        <f>X!Q29</f>
        <v>-3.4600000083446503</v>
      </c>
      <c r="W32" s="173">
        <f>X!R29</f>
        <v>86</v>
      </c>
      <c r="X32" s="160">
        <f>XI!Q29</f>
        <v>-1.9000000655651093</v>
      </c>
      <c r="Y32" s="172">
        <f>XI!R29</f>
        <v>69</v>
      </c>
      <c r="Z32" s="160">
        <f>XII!Q29</f>
        <v>0</v>
      </c>
      <c r="AA32" s="173">
        <f>XII!R29</f>
        <v>0</v>
      </c>
      <c r="AB32" s="133">
        <f t="shared" si="0"/>
        <v>-94.80999857187271</v>
      </c>
      <c r="AC32" s="174">
        <f t="shared" si="1"/>
        <v>876</v>
      </c>
      <c r="AE32" s="28"/>
      <c r="AI32" s="32"/>
    </row>
    <row r="33" spans="1:35" ht="15" customHeight="1">
      <c r="A33" s="84">
        <f>HRÁČI!B9</f>
        <v>107</v>
      </c>
      <c r="B33" s="85" t="str">
        <f>HRÁČI!C9</f>
        <v>Hegyi </v>
      </c>
      <c r="C33" s="86" t="str">
        <f>HRÁČI!D9</f>
        <v>Juraj</v>
      </c>
      <c r="D33" s="160">
        <f>I!Q12</f>
        <v>-10.999999523162842</v>
      </c>
      <c r="E33" s="171">
        <f>I!R12</f>
        <v>79</v>
      </c>
      <c r="F33" s="160">
        <f>'II'!Q12</f>
        <v>22.899999141693115</v>
      </c>
      <c r="G33" s="173">
        <f>'II'!R12</f>
        <v>250</v>
      </c>
      <c r="H33" s="160">
        <f>III!Q12</f>
        <v>0</v>
      </c>
      <c r="I33" s="172">
        <f>III!R12</f>
        <v>0</v>
      </c>
      <c r="J33" s="160">
        <f>'IV'!Q12</f>
        <v>-27.360000610351562</v>
      </c>
      <c r="K33" s="173">
        <f>'IV'!R12</f>
        <v>102</v>
      </c>
      <c r="L33" s="160">
        <f>V!Q12</f>
        <v>-25.960000038146973</v>
      </c>
      <c r="M33" s="172">
        <f>V!R12</f>
        <v>106</v>
      </c>
      <c r="N33" s="160">
        <f>VI!Q12</f>
        <v>0</v>
      </c>
      <c r="O33" s="173">
        <f>VI!R12</f>
        <v>0</v>
      </c>
      <c r="P33" s="160">
        <f>VII!Q12</f>
        <v>15.180000305175781</v>
      </c>
      <c r="Q33" s="172">
        <f>VII!R12</f>
        <v>118</v>
      </c>
      <c r="R33" s="160">
        <f>VIII!Q12</f>
        <v>-31.359999656677246</v>
      </c>
      <c r="S33" s="173">
        <f>VIII!R12</f>
        <v>80</v>
      </c>
      <c r="T33" s="160">
        <f>IX!Q12</f>
        <v>0</v>
      </c>
      <c r="U33" s="172">
        <f>IX!R12</f>
        <v>0</v>
      </c>
      <c r="V33" s="160">
        <f>X!Q12</f>
        <v>0</v>
      </c>
      <c r="W33" s="173">
        <f>X!R12</f>
        <v>0</v>
      </c>
      <c r="X33" s="160">
        <f>XI!Q12</f>
        <v>0</v>
      </c>
      <c r="Y33" s="172">
        <f>XI!R12</f>
        <v>0</v>
      </c>
      <c r="Z33" s="160">
        <f>XII!Q12</f>
        <v>-13.379999876022339</v>
      </c>
      <c r="AA33" s="173">
        <f>XII!R12</f>
        <v>30</v>
      </c>
      <c r="AB33" s="133">
        <f t="shared" si="0"/>
        <v>-70.98000025749207</v>
      </c>
      <c r="AC33" s="174">
        <f t="shared" si="1"/>
        <v>765</v>
      </c>
      <c r="AE33" s="28"/>
      <c r="AI33" s="32"/>
    </row>
    <row r="34" spans="1:35" ht="15" customHeight="1">
      <c r="A34" s="84">
        <f>HRÁČI!B5</f>
        <v>103</v>
      </c>
      <c r="B34" s="85" t="str">
        <f>HRÁČI!C5</f>
        <v>Kazimír </v>
      </c>
      <c r="C34" s="86" t="str">
        <f>HRÁČI!D5</f>
        <v>Jozef</v>
      </c>
      <c r="D34" s="160">
        <f>I!Q8</f>
        <v>-8.460000336170197</v>
      </c>
      <c r="E34" s="171">
        <f>I!R8</f>
        <v>41</v>
      </c>
      <c r="F34" s="160">
        <f>'II'!Q8</f>
        <v>5.299999952316284</v>
      </c>
      <c r="G34" s="173">
        <f>'II'!R8</f>
        <v>10</v>
      </c>
      <c r="H34" s="160">
        <f>III!Q8</f>
        <v>10.539999961853027</v>
      </c>
      <c r="I34" s="172">
        <f>III!R8</f>
        <v>63</v>
      </c>
      <c r="J34" s="160">
        <f>'IV'!Q8</f>
        <v>-1.8400001525878906</v>
      </c>
      <c r="K34" s="173">
        <f>'IV'!R8</f>
        <v>126</v>
      </c>
      <c r="L34" s="160">
        <f>V!Q8</f>
        <v>4.559999942779541</v>
      </c>
      <c r="M34" s="172">
        <f>V!R8</f>
        <v>75</v>
      </c>
      <c r="N34" s="160">
        <f>VI!Q8</f>
        <v>-9.27999997138977</v>
      </c>
      <c r="O34" s="173">
        <f>VI!R8</f>
        <v>55</v>
      </c>
      <c r="P34" s="160">
        <f>VII!Q8</f>
        <v>-5.699999570846558</v>
      </c>
      <c r="Q34" s="172">
        <f>VII!R8</f>
        <v>80</v>
      </c>
      <c r="R34" s="160">
        <f>VIII!Q8</f>
        <v>-21.4399995803833</v>
      </c>
      <c r="S34" s="173">
        <f>VIII!R8</f>
        <v>78</v>
      </c>
      <c r="T34" s="160">
        <f>IX!Q8</f>
        <v>8.700000420212746</v>
      </c>
      <c r="U34" s="172">
        <f>IX!R8</f>
        <v>34</v>
      </c>
      <c r="V34" s="160">
        <f>X!Q8</f>
        <v>6.299999833106995</v>
      </c>
      <c r="W34" s="173">
        <f>X!R8</f>
        <v>56</v>
      </c>
      <c r="X34" s="160">
        <f>XI!Q8</f>
        <v>7.020000457763672</v>
      </c>
      <c r="Y34" s="172">
        <f>XI!R8</f>
        <v>108</v>
      </c>
      <c r="Z34" s="160">
        <f>XII!Q8</f>
        <v>0</v>
      </c>
      <c r="AA34" s="173">
        <f>XII!R8</f>
        <v>0</v>
      </c>
      <c r="AB34" s="133">
        <f t="shared" si="0"/>
        <v>-4.299999043345451</v>
      </c>
      <c r="AC34" s="174">
        <f t="shared" si="1"/>
        <v>726</v>
      </c>
      <c r="AE34" s="28"/>
      <c r="AI34" s="32"/>
    </row>
    <row r="35" spans="1:35" ht="15" customHeight="1">
      <c r="A35" s="84">
        <f>HRÁČI!B17</f>
        <v>115</v>
      </c>
      <c r="B35" s="85" t="str">
        <f>HRÁČI!C17</f>
        <v>Rigo</v>
      </c>
      <c r="C35" s="86" t="str">
        <f>HRÁČI!D17</f>
        <v>Ľudovít</v>
      </c>
      <c r="D35" s="160">
        <f>I!Q20</f>
        <v>0.5500000715255737</v>
      </c>
      <c r="E35" s="171">
        <f>I!R20</f>
        <v>80</v>
      </c>
      <c r="F35" s="160">
        <f>'II'!Q20</f>
        <v>-33.87999963760376</v>
      </c>
      <c r="G35" s="173">
        <f>'II'!R20</f>
        <v>68</v>
      </c>
      <c r="H35" s="160">
        <f>III!Q20</f>
        <v>-21.55999994277954</v>
      </c>
      <c r="I35" s="172">
        <f>III!R20</f>
        <v>70</v>
      </c>
      <c r="J35" s="160">
        <f>'IV'!Q20</f>
        <v>-2.8799999952316284</v>
      </c>
      <c r="K35" s="173">
        <f>'IV'!R20</f>
        <v>170</v>
      </c>
      <c r="L35" s="160">
        <f>V!Q20</f>
        <v>-36.72000026702881</v>
      </c>
      <c r="M35" s="172">
        <f>V!R20</f>
        <v>206</v>
      </c>
      <c r="N35" s="160">
        <f>VI!Q20</f>
        <v>0</v>
      </c>
      <c r="O35" s="173">
        <f>VI!R20</f>
        <v>0</v>
      </c>
      <c r="P35" s="160">
        <f>VII!Q20</f>
        <v>0</v>
      </c>
      <c r="Q35" s="172">
        <f>VII!R20</f>
        <v>0</v>
      </c>
      <c r="R35" s="160">
        <f>VIII!Q20</f>
        <v>0</v>
      </c>
      <c r="S35" s="173">
        <f>VIII!R20</f>
        <v>0</v>
      </c>
      <c r="T35" s="160">
        <f>IX!Q20</f>
        <v>0</v>
      </c>
      <c r="U35" s="172">
        <f>IX!R20</f>
        <v>0</v>
      </c>
      <c r="V35" s="160">
        <f>X!Q20</f>
        <v>0</v>
      </c>
      <c r="W35" s="173">
        <f>X!R20</f>
        <v>0</v>
      </c>
      <c r="X35" s="160">
        <f>XI!Q20</f>
        <v>0</v>
      </c>
      <c r="Y35" s="172">
        <f>XI!R20</f>
        <v>0</v>
      </c>
      <c r="Z35" s="160">
        <f>XII!Q20</f>
        <v>0</v>
      </c>
      <c r="AA35" s="173">
        <f>XII!R20</f>
        <v>0</v>
      </c>
      <c r="AB35" s="133">
        <f t="shared" si="0"/>
        <v>-94.48999977111816</v>
      </c>
      <c r="AC35" s="174">
        <f t="shared" si="1"/>
        <v>594</v>
      </c>
      <c r="AE35" s="28"/>
      <c r="AI35" s="32"/>
    </row>
    <row r="36" spans="1:35" ht="15" customHeight="1">
      <c r="A36" s="84">
        <f>HRÁČI!B28</f>
        <v>126</v>
      </c>
      <c r="B36" s="85" t="str">
        <f>HRÁČI!C28</f>
        <v>Dohnány</v>
      </c>
      <c r="C36" s="86" t="str">
        <f>HRÁČI!D28</f>
        <v>Roman</v>
      </c>
      <c r="D36" s="160">
        <f>I!Q31</f>
        <v>-15.000000476837158</v>
      </c>
      <c r="E36" s="171">
        <f>I!R31</f>
        <v>0</v>
      </c>
      <c r="F36" s="160">
        <f>'II'!Q31</f>
        <v>0</v>
      </c>
      <c r="G36" s="173">
        <f>'II'!R31</f>
        <v>0</v>
      </c>
      <c r="H36" s="160">
        <f>III!Q31</f>
        <v>-13.84000039100647</v>
      </c>
      <c r="I36" s="172">
        <f>III!R31</f>
        <v>147</v>
      </c>
      <c r="J36" s="160">
        <f>'IV'!Q31</f>
        <v>0</v>
      </c>
      <c r="K36" s="173">
        <f>'IV'!R31</f>
        <v>0</v>
      </c>
      <c r="L36" s="160">
        <f>V!Q31</f>
        <v>0</v>
      </c>
      <c r="M36" s="172">
        <f>V!R31</f>
        <v>0</v>
      </c>
      <c r="N36" s="160">
        <f>VI!Q31</f>
        <v>0</v>
      </c>
      <c r="O36" s="173">
        <f>VI!R31</f>
        <v>0</v>
      </c>
      <c r="P36" s="160">
        <f>VII!Q31</f>
        <v>0</v>
      </c>
      <c r="Q36" s="172">
        <f>VII!R31</f>
        <v>0</v>
      </c>
      <c r="R36" s="160">
        <f>VIII!Q31</f>
        <v>8.019999980926514</v>
      </c>
      <c r="S36" s="173">
        <f>VIII!R31</f>
        <v>86</v>
      </c>
      <c r="T36" s="160">
        <f>IX!Q31</f>
        <v>0</v>
      </c>
      <c r="U36" s="172">
        <f>IX!R31</f>
        <v>0</v>
      </c>
      <c r="V36" s="160">
        <f>X!Q31</f>
        <v>-27.90999984741211</v>
      </c>
      <c r="W36" s="173">
        <f>X!R31</f>
        <v>256</v>
      </c>
      <c r="X36" s="160">
        <f>XI!Q31</f>
        <v>0</v>
      </c>
      <c r="Y36" s="172">
        <f>XI!R31</f>
        <v>0</v>
      </c>
      <c r="Z36" s="160">
        <f>XII!Q31</f>
        <v>0</v>
      </c>
      <c r="AA36" s="173">
        <f>XII!R31</f>
        <v>0</v>
      </c>
      <c r="AB36" s="133">
        <f t="shared" si="0"/>
        <v>-48.730000734329224</v>
      </c>
      <c r="AC36" s="174">
        <f t="shared" si="1"/>
        <v>489</v>
      </c>
      <c r="AE36" s="28"/>
      <c r="AI36" s="32"/>
    </row>
    <row r="37" spans="1:35" ht="15" customHeight="1">
      <c r="A37" s="84">
        <f>HRÁČI!B30</f>
        <v>128</v>
      </c>
      <c r="B37" s="85" t="str">
        <f>HRÁČI!C30</f>
        <v>Alfoldy</v>
      </c>
      <c r="C37" s="86" t="str">
        <f>HRÁČI!D30</f>
        <v>František</v>
      </c>
      <c r="D37" s="160">
        <f>I!Q33</f>
        <v>-0.940000057220459</v>
      </c>
      <c r="E37" s="171">
        <f>I!R33</f>
        <v>110</v>
      </c>
      <c r="F37" s="160">
        <f>'II'!Q33</f>
        <v>-20.74000060558319</v>
      </c>
      <c r="G37" s="173">
        <f>'II'!R33</f>
        <v>158</v>
      </c>
      <c r="H37" s="160">
        <f>III!Q33</f>
        <v>-7.559999942779541</v>
      </c>
      <c r="I37" s="172">
        <f>III!R33</f>
        <v>161</v>
      </c>
      <c r="J37" s="160">
        <f>'IV'!Q33</f>
        <v>0</v>
      </c>
      <c r="K37" s="173">
        <f>'IV'!R33</f>
        <v>0</v>
      </c>
      <c r="L37" s="160">
        <f>V!Q33</f>
        <v>0</v>
      </c>
      <c r="M37" s="172">
        <f>V!R33</f>
        <v>0</v>
      </c>
      <c r="N37" s="160">
        <f>VI!Q33</f>
        <v>0</v>
      </c>
      <c r="O37" s="173">
        <f>VI!R33</f>
        <v>0</v>
      </c>
      <c r="P37" s="160">
        <f>VII!Q33</f>
        <v>0</v>
      </c>
      <c r="Q37" s="172">
        <f>VII!R33</f>
        <v>0</v>
      </c>
      <c r="R37" s="160">
        <f>VIII!Q33</f>
        <v>0</v>
      </c>
      <c r="S37" s="173">
        <f>VIII!R33</f>
        <v>0</v>
      </c>
      <c r="T37" s="160">
        <f>IX!Q33</f>
        <v>0</v>
      </c>
      <c r="U37" s="172">
        <f>IX!R33</f>
        <v>0</v>
      </c>
      <c r="V37" s="160">
        <f>X!Q33</f>
        <v>0</v>
      </c>
      <c r="W37" s="173">
        <f>X!R33</f>
        <v>0</v>
      </c>
      <c r="X37" s="160">
        <f>XI!Q33</f>
        <v>0</v>
      </c>
      <c r="Y37" s="172">
        <f>XI!R33</f>
        <v>0</v>
      </c>
      <c r="Z37" s="160">
        <f>XII!Q33</f>
        <v>0</v>
      </c>
      <c r="AA37" s="173">
        <f>XII!R33</f>
        <v>0</v>
      </c>
      <c r="AB37" s="133">
        <f t="shared" si="0"/>
        <v>-29.24000060558319</v>
      </c>
      <c r="AC37" s="174">
        <f t="shared" si="1"/>
        <v>429</v>
      </c>
      <c r="AE37" s="28"/>
      <c r="AI37" s="32"/>
    </row>
    <row r="38" spans="1:35" ht="15" customHeight="1">
      <c r="A38" s="84">
        <f>HRÁČI!B32</f>
        <v>130</v>
      </c>
      <c r="B38" s="85" t="str">
        <f>HRÁČI!C32</f>
        <v>Lahučký</v>
      </c>
      <c r="C38" s="86" t="str">
        <f>HRÁČI!D32</f>
        <v>Alojz</v>
      </c>
      <c r="D38" s="160">
        <f>I!Q35</f>
        <v>-2.43999981880188</v>
      </c>
      <c r="E38" s="171">
        <f>I!R35</f>
        <v>0</v>
      </c>
      <c r="F38" s="160">
        <f>'II'!Q35</f>
        <v>-17.78000056743622</v>
      </c>
      <c r="G38" s="173">
        <f>'II'!R35</f>
        <v>72</v>
      </c>
      <c r="H38" s="160">
        <f>III!Q35</f>
        <v>4.2200000286102295</v>
      </c>
      <c r="I38" s="172">
        <f>III!R35</f>
        <v>158</v>
      </c>
      <c r="J38" s="160">
        <f>'IV'!Q35</f>
        <v>-5.300000172108412</v>
      </c>
      <c r="K38" s="173">
        <f>'IV'!R35</f>
        <v>10</v>
      </c>
      <c r="L38" s="160">
        <f>V!Q35</f>
        <v>-7.039999980479479</v>
      </c>
      <c r="M38" s="172">
        <f>V!R35</f>
        <v>5</v>
      </c>
      <c r="N38" s="160">
        <f>VI!Q35</f>
        <v>-9</v>
      </c>
      <c r="O38" s="173">
        <f>VI!R35</f>
        <v>46</v>
      </c>
      <c r="P38" s="160">
        <f>VII!Q35</f>
        <v>0</v>
      </c>
      <c r="Q38" s="172">
        <f>VII!R35</f>
        <v>0</v>
      </c>
      <c r="R38" s="160">
        <f>VIII!Q35</f>
        <v>0</v>
      </c>
      <c r="S38" s="173">
        <f>VIII!R35</f>
        <v>0</v>
      </c>
      <c r="T38" s="160">
        <f>IX!Q35</f>
        <v>14.419999599456787</v>
      </c>
      <c r="U38" s="172">
        <f>IX!R35</f>
        <v>0</v>
      </c>
      <c r="V38" s="160">
        <f>X!Q35</f>
        <v>0</v>
      </c>
      <c r="W38" s="173">
        <f>X!R35</f>
        <v>0</v>
      </c>
      <c r="X38" s="160">
        <f>XI!Q35</f>
        <v>0</v>
      </c>
      <c r="Y38" s="172">
        <f>XI!R35</f>
        <v>0</v>
      </c>
      <c r="Z38" s="160">
        <f>XII!Q35</f>
        <v>0</v>
      </c>
      <c r="AA38" s="173">
        <f>XII!R35</f>
        <v>0</v>
      </c>
      <c r="AB38" s="133">
        <f t="shared" si="0"/>
        <v>-22.920000910758972</v>
      </c>
      <c r="AC38" s="174">
        <f t="shared" si="1"/>
        <v>291</v>
      </c>
      <c r="AE38" s="28"/>
      <c r="AI38" s="32"/>
    </row>
    <row r="39" spans="1:34" ht="15.75" customHeight="1">
      <c r="A39" s="28"/>
      <c r="B39" s="28"/>
      <c r="C39" s="28"/>
      <c r="D39" s="31"/>
      <c r="E39" s="163">
        <f>SUM(E4:E38)</f>
        <v>1520</v>
      </c>
      <c r="F39" s="163">
        <f aca="true" t="shared" si="2" ref="F39:AC39">SUM(F4:F38)</f>
        <v>-4.3213367462158203E-07</v>
      </c>
      <c r="G39" s="163">
        <f t="shared" si="2"/>
        <v>2159</v>
      </c>
      <c r="H39" s="163">
        <f t="shared" si="2"/>
        <v>1.8700957298278809E-06</v>
      </c>
      <c r="I39" s="163">
        <f t="shared" si="2"/>
        <v>1966</v>
      </c>
      <c r="J39" s="163">
        <f t="shared" si="2"/>
        <v>-5.327165126800537E-07</v>
      </c>
      <c r="K39" s="163">
        <f t="shared" si="2"/>
        <v>1865</v>
      </c>
      <c r="L39" s="163">
        <f t="shared" si="2"/>
        <v>2.3655593395233154E-06</v>
      </c>
      <c r="M39" s="163">
        <f t="shared" si="2"/>
        <v>1550</v>
      </c>
      <c r="N39" s="163">
        <f t="shared" si="2"/>
        <v>1.341104507446289E-07</v>
      </c>
      <c r="O39" s="163">
        <f t="shared" si="2"/>
        <v>859</v>
      </c>
      <c r="P39" s="163">
        <f t="shared" si="2"/>
        <v>3.419816493988037E-06</v>
      </c>
      <c r="Q39" s="163">
        <f t="shared" si="2"/>
        <v>1676</v>
      </c>
      <c r="R39" s="163">
        <f t="shared" si="2"/>
        <v>3.5762786865234375E-07</v>
      </c>
      <c r="S39" s="163">
        <f t="shared" si="2"/>
        <v>1852</v>
      </c>
      <c r="T39" s="163">
        <f t="shared" si="2"/>
        <v>-5.21540641784668E-07</v>
      </c>
      <c r="U39" s="163">
        <f t="shared" si="2"/>
        <v>1373</v>
      </c>
      <c r="V39" s="163">
        <f t="shared" si="2"/>
        <v>-9.238719940185547E-07</v>
      </c>
      <c r="W39" s="163">
        <f t="shared" si="2"/>
        <v>1732</v>
      </c>
      <c r="X39" s="163">
        <f t="shared" si="2"/>
        <v>9.015202522277832E-07</v>
      </c>
      <c r="Y39" s="163">
        <f t="shared" si="2"/>
        <v>1510</v>
      </c>
      <c r="Z39" s="163">
        <f t="shared" si="2"/>
        <v>7.152557373046875E-07</v>
      </c>
      <c r="AA39" s="163">
        <f t="shared" si="2"/>
        <v>1087</v>
      </c>
      <c r="AB39" s="163">
        <f t="shared" si="2"/>
        <v>8.158385753631592E-06</v>
      </c>
      <c r="AC39" s="163">
        <f t="shared" si="2"/>
        <v>19149</v>
      </c>
      <c r="AD39" s="22"/>
      <c r="AF39" s="22"/>
      <c r="AG39" s="22"/>
      <c r="AH39" s="22"/>
    </row>
    <row r="40" spans="1:34" ht="15.75" customHeight="1">
      <c r="A40" s="28"/>
      <c r="B40" s="28"/>
      <c r="C40" s="28"/>
      <c r="D40" s="31"/>
      <c r="E40" s="31"/>
      <c r="F40" s="31"/>
      <c r="G40" s="33"/>
      <c r="H40" s="33"/>
      <c r="I40" s="31"/>
      <c r="J40" s="31"/>
      <c r="K40" s="31"/>
      <c r="L40" s="31"/>
      <c r="M40" s="32"/>
      <c r="N40" s="32"/>
      <c r="AC40" s="37"/>
      <c r="AD40" s="22"/>
      <c r="AF40" s="22"/>
      <c r="AG40" s="22"/>
      <c r="AH40" s="22"/>
    </row>
    <row r="41" spans="1:34" ht="15.75" customHeight="1">
      <c r="A41" s="28"/>
      <c r="B41" s="28"/>
      <c r="C41" s="28"/>
      <c r="D41" s="31"/>
      <c r="E41" s="31"/>
      <c r="F41" s="31"/>
      <c r="G41" s="33"/>
      <c r="H41" s="33"/>
      <c r="I41" s="31"/>
      <c r="J41" s="31"/>
      <c r="K41" s="31"/>
      <c r="L41" s="31"/>
      <c r="M41" s="32"/>
      <c r="N41" s="32"/>
      <c r="AC41" s="37"/>
      <c r="AD41" s="22"/>
      <c r="AF41" s="22"/>
      <c r="AG41" s="22"/>
      <c r="AH41" s="22"/>
    </row>
    <row r="42" spans="1:34" ht="15.75" customHeight="1">
      <c r="A42" s="28"/>
      <c r="B42" s="28"/>
      <c r="C42" s="28"/>
      <c r="D42" s="31"/>
      <c r="E42" s="31"/>
      <c r="F42" s="31"/>
      <c r="I42" s="31"/>
      <c r="J42" s="31"/>
      <c r="K42" s="31"/>
      <c r="L42" s="31"/>
      <c r="M42" s="32"/>
      <c r="N42" s="32"/>
      <c r="AC42" s="37"/>
      <c r="AD42" s="22"/>
      <c r="AF42" s="22"/>
      <c r="AG42" s="22"/>
      <c r="AH42" s="22"/>
    </row>
    <row r="43" spans="1:34" ht="15.75" customHeight="1">
      <c r="A43" s="28"/>
      <c r="B43" s="28"/>
      <c r="C43" s="28"/>
      <c r="D43" s="31"/>
      <c r="E43" s="31"/>
      <c r="F43" s="31"/>
      <c r="I43" s="31"/>
      <c r="J43" s="31"/>
      <c r="K43" s="31"/>
      <c r="L43" s="31"/>
      <c r="M43" s="32"/>
      <c r="N43" s="32"/>
      <c r="AC43" s="37"/>
      <c r="AD43" s="22"/>
      <c r="AF43" s="22"/>
      <c r="AG43" s="22"/>
      <c r="AH43" s="22"/>
    </row>
    <row r="44" spans="1:34" ht="15.75" customHeight="1">
      <c r="A44" s="28"/>
      <c r="B44" s="28"/>
      <c r="C44" s="28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32"/>
      <c r="AC44" s="37"/>
      <c r="AD44" s="22"/>
      <c r="AF44" s="22"/>
      <c r="AG44" s="22"/>
      <c r="AH44" s="22"/>
    </row>
    <row r="45" spans="1:34" ht="15.75" customHeight="1">
      <c r="A45" s="28"/>
      <c r="B45" s="28"/>
      <c r="C45" s="28"/>
      <c r="D45" s="31"/>
      <c r="E45" s="31"/>
      <c r="F45" s="31"/>
      <c r="G45" s="31"/>
      <c r="H45" s="31"/>
      <c r="I45" s="31"/>
      <c r="J45" s="31"/>
      <c r="K45" s="31"/>
      <c r="L45" s="31"/>
      <c r="M45" s="32"/>
      <c r="N45" s="32"/>
      <c r="AC45" s="37"/>
      <c r="AD45" s="22"/>
      <c r="AF45" s="22"/>
      <c r="AG45" s="22"/>
      <c r="AH45" s="22"/>
    </row>
    <row r="46" spans="1:34" ht="15.75" customHeight="1">
      <c r="A46" s="22"/>
      <c r="B46" s="28"/>
      <c r="C46" s="28"/>
      <c r="D46" s="31"/>
      <c r="G46" s="31"/>
      <c r="H46" s="31"/>
      <c r="I46" s="31"/>
      <c r="J46" s="31"/>
      <c r="K46" s="31"/>
      <c r="L46" s="31"/>
      <c r="AC46" s="37"/>
      <c r="AD46" s="22"/>
      <c r="AF46" s="22"/>
      <c r="AG46" s="22"/>
      <c r="AH46" s="22"/>
    </row>
    <row r="47" spans="1:34" ht="15.75" customHeight="1">
      <c r="A47" s="22"/>
      <c r="B47" s="28"/>
      <c r="C47" s="28"/>
      <c r="D47" s="31"/>
      <c r="G47" s="31"/>
      <c r="H47" s="31"/>
      <c r="I47" s="31"/>
      <c r="J47" s="31"/>
      <c r="K47" s="31"/>
      <c r="L47" s="31"/>
      <c r="AC47" s="37"/>
      <c r="AD47" s="22"/>
      <c r="AF47" s="22"/>
      <c r="AG47" s="22"/>
      <c r="AH47" s="22"/>
    </row>
    <row r="48" spans="1:34" ht="15.75" customHeight="1">
      <c r="A48" s="22"/>
      <c r="B48" s="28"/>
      <c r="C48" s="28"/>
      <c r="D48" s="31"/>
      <c r="G48" s="31"/>
      <c r="H48" s="31"/>
      <c r="I48" s="31"/>
      <c r="J48" s="31"/>
      <c r="K48" s="31"/>
      <c r="L48" s="31"/>
      <c r="AC48" s="37"/>
      <c r="AD48" s="22"/>
      <c r="AF48" s="22"/>
      <c r="AG48" s="22"/>
      <c r="AH48" s="22"/>
    </row>
    <row r="49" spans="1:34" ht="15.75" customHeight="1">
      <c r="A49" s="22"/>
      <c r="B49" s="28"/>
      <c r="C49" s="28"/>
      <c r="D49" s="31"/>
      <c r="G49" s="31"/>
      <c r="H49" s="31"/>
      <c r="I49" s="31"/>
      <c r="J49" s="31"/>
      <c r="K49" s="31"/>
      <c r="L49" s="31"/>
      <c r="AC49" s="37"/>
      <c r="AD49" s="22"/>
      <c r="AF49" s="22"/>
      <c r="AG49" s="22"/>
      <c r="AH49" s="22"/>
    </row>
    <row r="50" spans="30:34" ht="15.75" customHeight="1">
      <c r="AD50" s="22"/>
      <c r="AF50" s="22"/>
      <c r="AG50" s="22"/>
      <c r="AH50" s="22"/>
    </row>
    <row r="51" spans="30:34" ht="15.75" customHeight="1">
      <c r="AD51" s="22"/>
      <c r="AF51" s="22"/>
      <c r="AG51" s="22"/>
      <c r="AH51" s="22"/>
    </row>
    <row r="52" spans="30:34" ht="15.75" customHeight="1">
      <c r="AD52" s="22"/>
      <c r="AF52" s="22"/>
      <c r="AG52" s="22"/>
      <c r="AH52" s="2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2">
    <mergeCell ref="B1:G1"/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4"/>
  <dimension ref="A1:W49"/>
  <sheetViews>
    <sheetView showGridLines="0" zoomScalePageLayoutView="0" workbookViewId="0" topLeftCell="A1">
      <selection activeCell="P28" sqref="P28"/>
    </sheetView>
  </sheetViews>
  <sheetFormatPr defaultColWidth="9.140625" defaultRowHeight="12.75"/>
  <cols>
    <col min="1" max="1" width="6.57421875" style="24" customWidth="1"/>
    <col min="2" max="2" width="13.57421875" style="25" customWidth="1"/>
    <col min="3" max="3" width="8.28125" style="25" customWidth="1"/>
    <col min="4" max="15" width="5.8515625" style="22" customWidth="1"/>
    <col min="16" max="16" width="9.8515625" style="38" customWidth="1"/>
    <col min="17" max="17" width="9.140625" style="22" customWidth="1"/>
    <col min="18" max="18" width="9.140625" style="28" customWidth="1"/>
    <col min="19" max="19" width="9.140625" style="22" customWidth="1"/>
    <col min="20" max="22" width="9.140625" style="28" customWidth="1"/>
    <col min="23" max="16384" width="9.140625" style="22" customWidth="1"/>
  </cols>
  <sheetData>
    <row r="1" spans="1:19" ht="25.5" customHeight="1">
      <c r="A1" s="45" t="s">
        <v>36</v>
      </c>
      <c r="B1" s="214" t="s">
        <v>37</v>
      </c>
      <c r="C1" s="214"/>
      <c r="D1" s="215"/>
      <c r="E1" s="215"/>
      <c r="F1" s="74" t="s">
        <v>38</v>
      </c>
      <c r="G1" s="75"/>
      <c r="H1" s="76"/>
      <c r="I1" s="77"/>
      <c r="J1" s="78"/>
      <c r="K1" s="78"/>
      <c r="L1" s="78"/>
      <c r="M1" s="78"/>
      <c r="N1" s="78"/>
      <c r="O1" s="78"/>
      <c r="P1" s="79"/>
      <c r="Q1" s="27"/>
      <c r="S1" s="27"/>
    </row>
    <row r="2" spans="1:19" ht="14.25">
      <c r="A2" s="80"/>
      <c r="B2" s="81"/>
      <c r="C2" s="82"/>
      <c r="D2" s="29" t="s">
        <v>30</v>
      </c>
      <c r="E2" s="23" t="s">
        <v>21</v>
      </c>
      <c r="F2" s="23" t="s">
        <v>22</v>
      </c>
      <c r="G2" s="23" t="s">
        <v>23</v>
      </c>
      <c r="H2" s="23" t="s">
        <v>24</v>
      </c>
      <c r="I2" s="23" t="s">
        <v>25</v>
      </c>
      <c r="J2" s="23" t="s">
        <v>26</v>
      </c>
      <c r="K2" s="23" t="s">
        <v>27</v>
      </c>
      <c r="L2" s="23" t="s">
        <v>28</v>
      </c>
      <c r="M2" s="23" t="s">
        <v>29</v>
      </c>
      <c r="N2" s="23" t="s">
        <v>45</v>
      </c>
      <c r="O2" s="23" t="s">
        <v>46</v>
      </c>
      <c r="P2" s="36"/>
      <c r="Q2" s="28"/>
      <c r="S2" s="28"/>
    </row>
    <row r="3" spans="1:19" ht="21" customHeight="1">
      <c r="A3" s="83" t="s">
        <v>3</v>
      </c>
      <c r="B3" s="216" t="s">
        <v>4</v>
      </c>
      <c r="C3" s="217"/>
      <c r="D3" s="136" t="s">
        <v>36</v>
      </c>
      <c r="E3" s="137" t="s">
        <v>36</v>
      </c>
      <c r="F3" s="136" t="s">
        <v>36</v>
      </c>
      <c r="G3" s="137" t="s">
        <v>36</v>
      </c>
      <c r="H3" s="136" t="s">
        <v>36</v>
      </c>
      <c r="I3" s="137" t="s">
        <v>36</v>
      </c>
      <c r="J3" s="136" t="s">
        <v>36</v>
      </c>
      <c r="K3" s="137" t="s">
        <v>36</v>
      </c>
      <c r="L3" s="136" t="s">
        <v>36</v>
      </c>
      <c r="M3" s="137" t="s">
        <v>36</v>
      </c>
      <c r="N3" s="136" t="s">
        <v>36</v>
      </c>
      <c r="O3" s="137" t="s">
        <v>36</v>
      </c>
      <c r="P3" s="114" t="s">
        <v>36</v>
      </c>
      <c r="Q3" s="28"/>
      <c r="R3" s="30"/>
      <c r="S3" s="28"/>
    </row>
    <row r="4" spans="1:23" ht="15" customHeight="1">
      <c r="A4" s="84">
        <f>HRÁČI!B6</f>
        <v>104</v>
      </c>
      <c r="B4" s="85" t="str">
        <f>HRÁČI!C6</f>
        <v>Vavrík  </v>
      </c>
      <c r="C4" s="86" t="str">
        <f>HRÁČI!D6</f>
        <v>Roman</v>
      </c>
      <c r="D4" s="134">
        <f>I!Q9</f>
        <v>17.380000114440918</v>
      </c>
      <c r="E4" s="135">
        <f>'II'!Q9</f>
        <v>14.539999887347221</v>
      </c>
      <c r="F4" s="134">
        <f>III!Q9</f>
        <v>-10.5</v>
      </c>
      <c r="G4" s="135">
        <f>'IV'!Q9</f>
        <v>10.480000257492065</v>
      </c>
      <c r="H4" s="134">
        <f>V!Q9</f>
        <v>4.7200000286102295</v>
      </c>
      <c r="I4" s="135">
        <f>VI!Q9</f>
        <v>-1.419999599456787</v>
      </c>
      <c r="J4" s="134">
        <f>VII!Q9</f>
        <v>-6.900000154972076</v>
      </c>
      <c r="K4" s="135">
        <f>VIII!Q9</f>
        <v>19.68000030517578</v>
      </c>
      <c r="L4" s="134">
        <f>IX!Q9</f>
        <v>1.1999998092651367</v>
      </c>
      <c r="M4" s="135">
        <f>X!Q9</f>
        <v>27.780000686645508</v>
      </c>
      <c r="N4" s="134">
        <f>XI!Q9</f>
        <v>3.2600001096725464</v>
      </c>
      <c r="O4" s="135">
        <f>XII!Q9</f>
        <v>25.740000247955322</v>
      </c>
      <c r="P4" s="161">
        <f aca="true" t="shared" si="0" ref="P4:P38">SUM(D4:O4)</f>
        <v>105.96000169217587</v>
      </c>
      <c r="Q4" s="28"/>
      <c r="S4" s="28"/>
      <c r="W4" s="31"/>
    </row>
    <row r="5" spans="1:23" ht="15" customHeight="1">
      <c r="A5" s="84">
        <f>HRÁČI!B3</f>
        <v>101</v>
      </c>
      <c r="B5" s="85" t="str">
        <f>HRÁČI!C3</f>
        <v>Dobiaš</v>
      </c>
      <c r="C5" s="86" t="str">
        <f>HRÁČI!D3</f>
        <v>Martin</v>
      </c>
      <c r="D5" s="134">
        <f>I!Q6</f>
        <v>-6.210000514984131</v>
      </c>
      <c r="E5" s="135">
        <f>'II'!Q6</f>
        <v>-17.3799991607666</v>
      </c>
      <c r="F5" s="134">
        <f>III!Q6</f>
        <v>6.479999542236328</v>
      </c>
      <c r="G5" s="135">
        <f>'IV'!Q6</f>
        <v>20.22000026702881</v>
      </c>
      <c r="H5" s="134">
        <f>V!Q6</f>
        <v>13.18000054359436</v>
      </c>
      <c r="I5" s="135">
        <f>VI!Q6</f>
        <v>-3.6600000858306885</v>
      </c>
      <c r="J5" s="134">
        <f>VII!Q6</f>
        <v>11.360000371932983</v>
      </c>
      <c r="K5" s="135">
        <f>VIII!Q6</f>
        <v>11.519999742507935</v>
      </c>
      <c r="L5" s="134">
        <f>IX!Q6</f>
        <v>6.6000001430511475</v>
      </c>
      <c r="M5" s="135">
        <f>X!Q6</f>
        <v>33.61999988555908</v>
      </c>
      <c r="N5" s="134">
        <f>XI!Q6</f>
        <v>6.2200000286102295</v>
      </c>
      <c r="O5" s="135">
        <f>XII!Q6</f>
        <v>13.940000057220459</v>
      </c>
      <c r="P5" s="161">
        <f t="shared" si="0"/>
        <v>95.89000082015991</v>
      </c>
      <c r="Q5" s="28"/>
      <c r="S5" s="28"/>
      <c r="W5" s="31"/>
    </row>
    <row r="6" spans="1:23" ht="15" customHeight="1">
      <c r="A6" s="84">
        <f>HRÁČI!B22</f>
        <v>120</v>
      </c>
      <c r="B6" s="85" t="str">
        <f>HRÁČI!C22</f>
        <v>Urban</v>
      </c>
      <c r="C6" s="86" t="str">
        <f>HRÁČI!D22</f>
        <v>Daniel</v>
      </c>
      <c r="D6" s="134">
        <f>I!Q25</f>
        <v>-7.899999618530273</v>
      </c>
      <c r="E6" s="135">
        <f>'II'!Q25</f>
        <v>10.000000476837158</v>
      </c>
      <c r="F6" s="134">
        <f>III!Q25</f>
        <v>12.600000858306885</v>
      </c>
      <c r="G6" s="135">
        <f>'IV'!Q25</f>
        <v>-15.399999141693115</v>
      </c>
      <c r="H6" s="134">
        <f>V!Q25</f>
        <v>4.300000190734863</v>
      </c>
      <c r="I6" s="135">
        <f>VI!Q25</f>
        <v>0</v>
      </c>
      <c r="J6" s="134">
        <f>VII!Q25</f>
        <v>30.220001220703125</v>
      </c>
      <c r="K6" s="135">
        <f>VIII!Q25</f>
        <v>21.339999973773956</v>
      </c>
      <c r="L6" s="134">
        <f>IX!Q25</f>
        <v>25.799999713897705</v>
      </c>
      <c r="M6" s="135">
        <f>X!Q25</f>
        <v>-8.399999618530273</v>
      </c>
      <c r="N6" s="134">
        <f>XI!Q25</f>
        <v>2.9800000563263893</v>
      </c>
      <c r="O6" s="135">
        <f>XII!Q25</f>
        <v>14.440000057220459</v>
      </c>
      <c r="P6" s="161">
        <f t="shared" si="0"/>
        <v>89.98000416904688</v>
      </c>
      <c r="Q6" s="28"/>
      <c r="S6" s="28"/>
      <c r="W6" s="31"/>
    </row>
    <row r="7" spans="1:23" ht="15" customHeight="1">
      <c r="A7" s="84">
        <f>HRÁČI!B10</f>
        <v>108</v>
      </c>
      <c r="B7" s="85" t="str">
        <f>HRÁČI!C10</f>
        <v>Vavríková</v>
      </c>
      <c r="C7" s="86" t="str">
        <f>HRÁČI!D10</f>
        <v>Lucia</v>
      </c>
      <c r="D7" s="134">
        <f>I!Q13</f>
        <v>10.959999799728394</v>
      </c>
      <c r="E7" s="135">
        <f>'II'!Q13</f>
        <v>-11.740000247955322</v>
      </c>
      <c r="F7" s="134">
        <f>III!Q13</f>
        <v>6.900000095367432</v>
      </c>
      <c r="G7" s="135">
        <f>'IV'!Q13</f>
        <v>7.6800000965595245</v>
      </c>
      <c r="H7" s="134">
        <f>V!Q13</f>
        <v>0</v>
      </c>
      <c r="I7" s="135">
        <f>VI!Q13</f>
        <v>8.420000076293945</v>
      </c>
      <c r="J7" s="134">
        <f>VII!Q13</f>
        <v>11.9000004529953</v>
      </c>
      <c r="K7" s="135">
        <f>VIII!Q13</f>
        <v>14.260000228881836</v>
      </c>
      <c r="L7" s="134">
        <f>IX!Q13</f>
        <v>15.5600004196167</v>
      </c>
      <c r="M7" s="135">
        <f>X!Q13</f>
        <v>23.31999969482422</v>
      </c>
      <c r="N7" s="134">
        <f>XI!Q13</f>
        <v>2.4600000381469727</v>
      </c>
      <c r="O7" s="135">
        <f>XII!Q13</f>
        <v>-2.140000104904175</v>
      </c>
      <c r="P7" s="161">
        <f t="shared" si="0"/>
        <v>87.58000054955482</v>
      </c>
      <c r="Q7" s="28"/>
      <c r="R7"/>
      <c r="S7" s="28"/>
      <c r="T7" s="32"/>
      <c r="W7" s="32"/>
    </row>
    <row r="8" spans="1:23" ht="15" customHeight="1">
      <c r="A8" s="84">
        <f>HRÁČI!B21</f>
        <v>119</v>
      </c>
      <c r="B8" s="85" t="str">
        <f>HRÁČI!C21</f>
        <v>Češek</v>
      </c>
      <c r="C8" s="86" t="str">
        <f>HRÁČI!D21</f>
        <v>Ján</v>
      </c>
      <c r="D8" s="134">
        <f>I!Q24</f>
        <v>20.239999771118164</v>
      </c>
      <c r="E8" s="135">
        <f>'II'!Q24</f>
        <v>-1.440000057220459</v>
      </c>
      <c r="F8" s="134">
        <f>III!Q24</f>
        <v>-13.019999980926514</v>
      </c>
      <c r="G8" s="135">
        <f>'IV'!Q24</f>
        <v>-14.180000305175781</v>
      </c>
      <c r="H8" s="134">
        <f>V!Q24</f>
        <v>32.5600004196167</v>
      </c>
      <c r="I8" s="135">
        <f>VI!Q24</f>
        <v>-3.7600001096725464</v>
      </c>
      <c r="J8" s="134">
        <f>VII!Q24</f>
        <v>-19.839999437332153</v>
      </c>
      <c r="K8" s="135">
        <f>VIII!Q24</f>
        <v>29.40000057220459</v>
      </c>
      <c r="L8" s="134">
        <f>IX!Q24</f>
        <v>15.520000398159027</v>
      </c>
      <c r="M8" s="135">
        <f>X!Q24</f>
        <v>19.820000886917114</v>
      </c>
      <c r="N8" s="134">
        <f>XI!Q24</f>
        <v>-9.019999742507935</v>
      </c>
      <c r="O8" s="135">
        <f>XII!Q24</f>
        <v>7.099999666213989</v>
      </c>
      <c r="P8" s="161">
        <f t="shared" si="0"/>
        <v>63.380002081394196</v>
      </c>
      <c r="Q8" s="28"/>
      <c r="R8"/>
      <c r="S8" s="28"/>
      <c r="T8" s="33"/>
      <c r="W8" s="32"/>
    </row>
    <row r="9" spans="1:23" ht="15" customHeight="1">
      <c r="A9" s="84">
        <f>HRÁČI!B29</f>
        <v>127</v>
      </c>
      <c r="B9" s="85" t="str">
        <f>HRÁČI!C29</f>
        <v>Gavula</v>
      </c>
      <c r="C9" s="86" t="str">
        <f>HRÁČI!D29</f>
        <v>Gabriel</v>
      </c>
      <c r="D9" s="134">
        <f>I!Q32</f>
        <v>-6.569999843835831</v>
      </c>
      <c r="E9" s="135">
        <f>'II'!Q32</f>
        <v>15.039999961853027</v>
      </c>
      <c r="F9" s="134">
        <f>III!Q32</f>
        <v>0</v>
      </c>
      <c r="G9" s="135">
        <f>'IV'!Q32</f>
        <v>16.519999742507935</v>
      </c>
      <c r="H9" s="134">
        <f>V!Q32</f>
        <v>10.680000305175781</v>
      </c>
      <c r="I9" s="135">
        <f>VI!Q32</f>
        <v>5.079999923706055</v>
      </c>
      <c r="J9" s="134">
        <f>VII!Q32</f>
        <v>-5.119999773800373</v>
      </c>
      <c r="K9" s="135">
        <f>VIII!Q32</f>
        <v>15.77999997138977</v>
      </c>
      <c r="L9" s="134">
        <f>IX!Q32</f>
        <v>-19.399999618530273</v>
      </c>
      <c r="M9" s="135">
        <f>X!Q32</f>
        <v>-5.300000071525574</v>
      </c>
      <c r="N9" s="134">
        <f>XI!Q32</f>
        <v>6.3200002908706665</v>
      </c>
      <c r="O9" s="135">
        <f>XII!Q32</f>
        <v>0.7799999713897705</v>
      </c>
      <c r="P9" s="161">
        <f t="shared" si="0"/>
        <v>33.810000859200954</v>
      </c>
      <c r="Q9" s="28"/>
      <c r="R9"/>
      <c r="S9" s="28"/>
      <c r="T9" s="33"/>
      <c r="W9" s="32"/>
    </row>
    <row r="10" spans="1:23" ht="15" customHeight="1">
      <c r="A10" s="84">
        <f>HRÁČI!B20</f>
        <v>118</v>
      </c>
      <c r="B10" s="85" t="str">
        <f>HRÁČI!C20</f>
        <v>Stadtrucker </v>
      </c>
      <c r="C10" s="86" t="str">
        <f>HRÁČI!D20</f>
        <v>Fedor</v>
      </c>
      <c r="D10" s="134">
        <f>I!Q23</f>
        <v>0</v>
      </c>
      <c r="E10" s="135">
        <f>'II'!Q23</f>
        <v>20.09999990463257</v>
      </c>
      <c r="F10" s="134">
        <f>III!Q23</f>
        <v>0</v>
      </c>
      <c r="G10" s="135">
        <f>'IV'!Q23</f>
        <v>0</v>
      </c>
      <c r="H10" s="134">
        <f>V!Q23</f>
        <v>0</v>
      </c>
      <c r="I10" s="135">
        <f>VI!Q23</f>
        <v>0</v>
      </c>
      <c r="J10" s="134">
        <f>VII!Q23</f>
        <v>0</v>
      </c>
      <c r="K10" s="135">
        <f>VIII!Q23</f>
        <v>0</v>
      </c>
      <c r="L10" s="134">
        <f>IX!Q23</f>
        <v>0</v>
      </c>
      <c r="M10" s="135">
        <f>X!Q23</f>
        <v>0</v>
      </c>
      <c r="N10" s="134">
        <f>XI!Q23</f>
        <v>0</v>
      </c>
      <c r="O10" s="135">
        <f>XII!Q23</f>
        <v>0</v>
      </c>
      <c r="P10" s="161">
        <f t="shared" si="0"/>
        <v>20.09999990463257</v>
      </c>
      <c r="Q10" s="28"/>
      <c r="R10"/>
      <c r="S10" s="28"/>
      <c r="T10" s="33"/>
      <c r="W10" s="32"/>
    </row>
    <row r="11" spans="1:23" ht="15" customHeight="1">
      <c r="A11" s="84">
        <f>HRÁČI!B18</f>
        <v>116</v>
      </c>
      <c r="B11" s="85" t="str">
        <f>HRÁČI!C18</f>
        <v>Učník</v>
      </c>
      <c r="C11" s="86" t="str">
        <f>HRÁČI!D18</f>
        <v>Stanislav</v>
      </c>
      <c r="D11" s="134">
        <f>I!Q21</f>
        <v>-21.75999927520752</v>
      </c>
      <c r="E11" s="135">
        <f>'II'!Q21</f>
        <v>14.09999966621399</v>
      </c>
      <c r="F11" s="134">
        <f>III!Q21</f>
        <v>14.679999828338623</v>
      </c>
      <c r="G11" s="135">
        <f>'IV'!Q21</f>
        <v>15.699999809265137</v>
      </c>
      <c r="H11" s="134">
        <f>V!Q21</f>
        <v>-4.639999866485596</v>
      </c>
      <c r="I11" s="135">
        <f>VI!Q21</f>
        <v>3.700000062584877</v>
      </c>
      <c r="J11" s="134">
        <f>VII!Q21</f>
        <v>3.7599999010562897</v>
      </c>
      <c r="K11" s="135">
        <f>VIII!Q21</f>
        <v>-14.380000174045563</v>
      </c>
      <c r="L11" s="134">
        <f>IX!Q21</f>
        <v>3.339999794960022</v>
      </c>
      <c r="M11" s="135">
        <f>X!Q21</f>
        <v>-22.820000648498535</v>
      </c>
      <c r="N11" s="134">
        <f>XI!Q21</f>
        <v>28.520000457763672</v>
      </c>
      <c r="O11" s="135">
        <f>XII!Q21</f>
        <v>-0.7199997901916504</v>
      </c>
      <c r="P11" s="161">
        <f t="shared" si="0"/>
        <v>19.479999765753746</v>
      </c>
      <c r="Q11" s="28"/>
      <c r="R11"/>
      <c r="S11" s="28"/>
      <c r="T11" s="33"/>
      <c r="W11" s="32"/>
    </row>
    <row r="12" spans="1:23" ht="15" customHeight="1">
      <c r="A12" s="84">
        <f>HRÁČI!B11</f>
        <v>109</v>
      </c>
      <c r="B12" s="85" t="str">
        <f>HRÁČI!C11</f>
        <v>Andraščíková  </v>
      </c>
      <c r="C12" s="86" t="str">
        <f>HRÁČI!D11</f>
        <v>Beáta</v>
      </c>
      <c r="D12" s="134">
        <f>I!Q14</f>
        <v>0</v>
      </c>
      <c r="E12" s="135">
        <f>'II'!Q14</f>
        <v>0</v>
      </c>
      <c r="F12" s="134">
        <f>III!Q14</f>
        <v>0</v>
      </c>
      <c r="G12" s="135">
        <f>'IV'!Q14</f>
        <v>0</v>
      </c>
      <c r="H12" s="134">
        <f>V!Q14</f>
        <v>0</v>
      </c>
      <c r="I12" s="135">
        <f>VI!Q14</f>
        <v>0</v>
      </c>
      <c r="J12" s="134">
        <f>VII!Q14</f>
        <v>0</v>
      </c>
      <c r="K12" s="135">
        <f>VIII!Q14</f>
        <v>0</v>
      </c>
      <c r="L12" s="134">
        <f>IX!Q14</f>
        <v>0</v>
      </c>
      <c r="M12" s="135">
        <f>X!Q14</f>
        <v>0</v>
      </c>
      <c r="N12" s="134">
        <f>XI!Q14</f>
        <v>0</v>
      </c>
      <c r="O12" s="135">
        <f>XII!Q14</f>
        <v>0</v>
      </c>
      <c r="P12" s="161">
        <f t="shared" si="0"/>
        <v>0</v>
      </c>
      <c r="Q12" s="28"/>
      <c r="R12"/>
      <c r="S12" s="28"/>
      <c r="T12" s="33"/>
      <c r="W12" s="32"/>
    </row>
    <row r="13" spans="1:23" ht="15" customHeight="1">
      <c r="A13" s="84">
        <f>HRÁČI!B7</f>
        <v>105</v>
      </c>
      <c r="B13" s="85" t="str">
        <f>HRÁČI!C7</f>
        <v>Vavrík  </v>
      </c>
      <c r="C13" s="86" t="str">
        <f>HRÁČI!D7</f>
        <v>Ivan</v>
      </c>
      <c r="D13" s="134">
        <f>I!Q10</f>
        <v>0</v>
      </c>
      <c r="E13" s="135">
        <f>'II'!Q10</f>
        <v>0</v>
      </c>
      <c r="F13" s="134">
        <f>III!Q10</f>
        <v>0</v>
      </c>
      <c r="G13" s="135">
        <f>'IV'!Q10</f>
        <v>0</v>
      </c>
      <c r="H13" s="134">
        <f>V!Q10</f>
        <v>0</v>
      </c>
      <c r="I13" s="135">
        <f>VI!Q10</f>
        <v>0</v>
      </c>
      <c r="J13" s="134">
        <f>VII!Q10</f>
        <v>0</v>
      </c>
      <c r="K13" s="135">
        <f>VIII!Q10</f>
        <v>0</v>
      </c>
      <c r="L13" s="134">
        <f>IX!Q10</f>
        <v>0</v>
      </c>
      <c r="M13" s="135">
        <f>X!Q10</f>
        <v>0</v>
      </c>
      <c r="N13" s="134">
        <f>XI!Q10</f>
        <v>0</v>
      </c>
      <c r="O13" s="135">
        <f>XII!Q10</f>
        <v>0</v>
      </c>
      <c r="P13" s="161">
        <f t="shared" si="0"/>
        <v>0</v>
      </c>
      <c r="Q13" s="28"/>
      <c r="S13" s="28"/>
      <c r="T13" s="33"/>
      <c r="W13" s="32"/>
    </row>
    <row r="14" spans="1:23" ht="15" customHeight="1">
      <c r="A14" s="84">
        <f>HRÁČI!B12</f>
        <v>110</v>
      </c>
      <c r="B14" s="85" t="str">
        <f>HRÁČI!C12</f>
        <v>Andraščík</v>
      </c>
      <c r="C14" s="86" t="str">
        <f>HRÁČI!D12</f>
        <v>Michal</v>
      </c>
      <c r="D14" s="134">
        <f>I!Q15</f>
        <v>0</v>
      </c>
      <c r="E14" s="135">
        <f>'II'!Q15</f>
        <v>0</v>
      </c>
      <c r="F14" s="134">
        <f>III!Q15</f>
        <v>0</v>
      </c>
      <c r="G14" s="135">
        <f>'IV'!Q15</f>
        <v>0</v>
      </c>
      <c r="H14" s="134">
        <f>V!Q15</f>
        <v>0</v>
      </c>
      <c r="I14" s="135">
        <f>VI!Q15</f>
        <v>0</v>
      </c>
      <c r="J14" s="134">
        <f>VII!Q15</f>
        <v>0</v>
      </c>
      <c r="K14" s="135">
        <f>VIII!Q15</f>
        <v>0</v>
      </c>
      <c r="L14" s="134">
        <f>IX!Q15</f>
        <v>0</v>
      </c>
      <c r="M14" s="135">
        <f>X!Q15</f>
        <v>0</v>
      </c>
      <c r="N14" s="134">
        <f>XI!Q15</f>
        <v>0</v>
      </c>
      <c r="O14" s="135">
        <f>XII!Q15</f>
        <v>0</v>
      </c>
      <c r="P14" s="161">
        <f t="shared" si="0"/>
        <v>0</v>
      </c>
      <c r="Q14" s="28"/>
      <c r="S14" s="28"/>
      <c r="T14" s="22"/>
      <c r="W14" s="32"/>
    </row>
    <row r="15" spans="1:23" ht="15" customHeight="1">
      <c r="A15" s="84">
        <f>HRÁČI!B15</f>
        <v>113</v>
      </c>
      <c r="B15" s="85" t="str">
        <f>HRÁČI!C15</f>
        <v>Danics</v>
      </c>
      <c r="C15" s="86" t="str">
        <f>HRÁČI!D15</f>
        <v>Erich</v>
      </c>
      <c r="D15" s="134">
        <f>I!Q18</f>
        <v>0</v>
      </c>
      <c r="E15" s="135">
        <f>'II'!Q18</f>
        <v>0</v>
      </c>
      <c r="F15" s="134">
        <f>III!Q18</f>
        <v>0</v>
      </c>
      <c r="G15" s="135">
        <f>'IV'!Q18</f>
        <v>0</v>
      </c>
      <c r="H15" s="134">
        <f>V!Q18</f>
        <v>0</v>
      </c>
      <c r="I15" s="135">
        <f>VI!Q18</f>
        <v>0</v>
      </c>
      <c r="J15" s="134">
        <f>VII!Q18</f>
        <v>0</v>
      </c>
      <c r="K15" s="135">
        <f>VIII!Q18</f>
        <v>0</v>
      </c>
      <c r="L15" s="134">
        <f>IX!Q18</f>
        <v>0</v>
      </c>
      <c r="M15" s="135">
        <f>X!Q18</f>
        <v>0</v>
      </c>
      <c r="N15" s="134">
        <f>XI!Q18</f>
        <v>0</v>
      </c>
      <c r="O15" s="135">
        <f>XII!Q18</f>
        <v>0</v>
      </c>
      <c r="P15" s="161">
        <f t="shared" si="0"/>
        <v>0</v>
      </c>
      <c r="Q15" s="28"/>
      <c r="S15" s="28"/>
      <c r="T15" s="22"/>
      <c r="W15" s="32"/>
    </row>
    <row r="16" spans="1:23" ht="15" customHeight="1">
      <c r="A16" s="84">
        <f>HRÁČI!B19</f>
        <v>117</v>
      </c>
      <c r="B16" s="85">
        <f>HRÁČI!C19</f>
        <v>0</v>
      </c>
      <c r="C16" s="86">
        <f>HRÁČI!D19</f>
        <v>0</v>
      </c>
      <c r="D16" s="134">
        <f>I!Q22</f>
        <v>0</v>
      </c>
      <c r="E16" s="135">
        <f>'II'!Q22</f>
        <v>0</v>
      </c>
      <c r="F16" s="134">
        <f>III!Q22</f>
        <v>0</v>
      </c>
      <c r="G16" s="135">
        <f>'IV'!Q22</f>
        <v>0</v>
      </c>
      <c r="H16" s="134">
        <f>V!Q22</f>
        <v>0</v>
      </c>
      <c r="I16" s="135">
        <f>VI!Q22</f>
        <v>0</v>
      </c>
      <c r="J16" s="134">
        <f>VII!Q22</f>
        <v>0</v>
      </c>
      <c r="K16" s="135">
        <f>VIII!Q22</f>
        <v>0</v>
      </c>
      <c r="L16" s="134">
        <f>IX!Q22</f>
        <v>0</v>
      </c>
      <c r="M16" s="135">
        <f>X!Q22</f>
        <v>0</v>
      </c>
      <c r="N16" s="134">
        <f>XI!Q22</f>
        <v>0</v>
      </c>
      <c r="O16" s="135">
        <f>XII!Q22</f>
        <v>0</v>
      </c>
      <c r="P16" s="161">
        <f t="shared" si="0"/>
        <v>0</v>
      </c>
      <c r="Q16" s="28"/>
      <c r="S16" s="28"/>
      <c r="W16" s="32"/>
    </row>
    <row r="17" spans="1:23" ht="15" customHeight="1">
      <c r="A17" s="84">
        <f>HRÁČI!B23</f>
        <v>121</v>
      </c>
      <c r="B17" s="85" t="str">
        <f>HRÁČI!C23</f>
        <v>Svätojánsky</v>
      </c>
      <c r="C17" s="86" t="str">
        <f>HRÁČI!D23</f>
        <v>Daniel</v>
      </c>
      <c r="D17" s="134">
        <f>I!Q26</f>
        <v>0</v>
      </c>
      <c r="E17" s="135">
        <f>'II'!Q26</f>
        <v>0</v>
      </c>
      <c r="F17" s="134">
        <f>III!Q26</f>
        <v>0</v>
      </c>
      <c r="G17" s="135">
        <f>'IV'!Q26</f>
        <v>0</v>
      </c>
      <c r="H17" s="134">
        <f>V!Q26</f>
        <v>0</v>
      </c>
      <c r="I17" s="135">
        <f>VI!Q26</f>
        <v>0</v>
      </c>
      <c r="J17" s="134">
        <f>VII!Q26</f>
        <v>0</v>
      </c>
      <c r="K17" s="135">
        <f>VIII!Q26</f>
        <v>0</v>
      </c>
      <c r="L17" s="134">
        <f>IX!Q26</f>
        <v>0</v>
      </c>
      <c r="M17" s="135">
        <f>X!Q26</f>
        <v>0</v>
      </c>
      <c r="N17" s="134">
        <f>XI!Q26</f>
        <v>0</v>
      </c>
      <c r="O17" s="135">
        <f>XII!Q26</f>
        <v>0</v>
      </c>
      <c r="P17" s="161">
        <f t="shared" si="0"/>
        <v>0</v>
      </c>
      <c r="Q17" s="28"/>
      <c r="S17" s="28"/>
      <c r="W17" s="32"/>
    </row>
    <row r="18" spans="1:23" ht="15" customHeight="1">
      <c r="A18" s="84">
        <f>HRÁČI!B25</f>
        <v>123</v>
      </c>
      <c r="B18" s="85" t="str">
        <f>HRÁČI!C25</f>
        <v>Jamečný</v>
      </c>
      <c r="C18" s="86" t="str">
        <f>HRÁČI!D25</f>
        <v>Milan</v>
      </c>
      <c r="D18" s="134">
        <f>I!Q28</f>
        <v>0</v>
      </c>
      <c r="E18" s="135">
        <f>'II'!Q28</f>
        <v>0</v>
      </c>
      <c r="F18" s="134">
        <f>III!Q28</f>
        <v>0</v>
      </c>
      <c r="G18" s="135">
        <f>'IV'!Q28</f>
        <v>0</v>
      </c>
      <c r="H18" s="134">
        <f>V!Q28</f>
        <v>0</v>
      </c>
      <c r="I18" s="135">
        <f>VI!Q28</f>
        <v>0</v>
      </c>
      <c r="J18" s="134">
        <f>VII!Q28</f>
        <v>0</v>
      </c>
      <c r="K18" s="135">
        <f>VIII!Q28</f>
        <v>0</v>
      </c>
      <c r="L18" s="134">
        <f>IX!Q28</f>
        <v>0</v>
      </c>
      <c r="M18" s="135">
        <f>X!Q28</f>
        <v>0</v>
      </c>
      <c r="N18" s="134">
        <f>XI!Q28</f>
        <v>0</v>
      </c>
      <c r="O18" s="135">
        <f>XII!Q28</f>
        <v>0</v>
      </c>
      <c r="P18" s="161">
        <f t="shared" si="0"/>
        <v>0</v>
      </c>
      <c r="Q18" s="28"/>
      <c r="S18" s="28"/>
      <c r="W18" s="32"/>
    </row>
    <row r="19" spans="1:23" ht="15" customHeight="1">
      <c r="A19" s="84">
        <f>HRÁČI!B27</f>
        <v>125</v>
      </c>
      <c r="B19" s="85" t="str">
        <f>HRÁČI!C27</f>
        <v>Slivovič</v>
      </c>
      <c r="C19" s="86" t="str">
        <f>HRÁČI!D27</f>
        <v>Michal</v>
      </c>
      <c r="D19" s="134">
        <f>I!Q30</f>
        <v>0</v>
      </c>
      <c r="E19" s="135">
        <f>'II'!Q30</f>
        <v>0</v>
      </c>
      <c r="F19" s="134">
        <f>III!Q30</f>
        <v>0</v>
      </c>
      <c r="G19" s="135">
        <f>'IV'!Q30</f>
        <v>0</v>
      </c>
      <c r="H19" s="134">
        <f>V!Q30</f>
        <v>0</v>
      </c>
      <c r="I19" s="135">
        <f>VI!Q30</f>
        <v>0</v>
      </c>
      <c r="J19" s="134">
        <f>VII!Q30</f>
        <v>0</v>
      </c>
      <c r="K19" s="135">
        <f>VIII!Q30</f>
        <v>0</v>
      </c>
      <c r="L19" s="134">
        <f>IX!Q30</f>
        <v>0</v>
      </c>
      <c r="M19" s="135">
        <f>X!Q30</f>
        <v>0</v>
      </c>
      <c r="N19" s="134">
        <f>XI!Q30</f>
        <v>0</v>
      </c>
      <c r="O19" s="135">
        <f>XII!Q30</f>
        <v>0</v>
      </c>
      <c r="P19" s="161">
        <f t="shared" si="0"/>
        <v>0</v>
      </c>
      <c r="Q19" s="28"/>
      <c r="S19" s="28"/>
      <c r="W19" s="32"/>
    </row>
    <row r="20" spans="1:23" ht="15" customHeight="1">
      <c r="A20" s="84">
        <f>HRÁČI!B34</f>
        <v>132</v>
      </c>
      <c r="B20" s="85">
        <f>HRÁČI!C34</f>
        <v>0</v>
      </c>
      <c r="C20" s="86">
        <f>HRÁČI!D34</f>
        <v>0</v>
      </c>
      <c r="D20" s="134">
        <f>I!Q37</f>
        <v>0</v>
      </c>
      <c r="E20" s="135">
        <f>'II'!Q37</f>
        <v>0</v>
      </c>
      <c r="F20" s="134">
        <f>III!Q37</f>
        <v>0</v>
      </c>
      <c r="G20" s="135">
        <f>'IV'!Q37</f>
        <v>0</v>
      </c>
      <c r="H20" s="134">
        <f>V!Q37</f>
        <v>0</v>
      </c>
      <c r="I20" s="135">
        <f>VI!Q37</f>
        <v>0</v>
      </c>
      <c r="J20" s="134">
        <f>VII!Q37</f>
        <v>0</v>
      </c>
      <c r="K20" s="135">
        <f>VIII!Q37</f>
        <v>0</v>
      </c>
      <c r="L20" s="134">
        <f>IX!Q37</f>
        <v>0</v>
      </c>
      <c r="M20" s="135">
        <f>X!Q37</f>
        <v>0</v>
      </c>
      <c r="N20" s="134">
        <f>XI!Q37</f>
        <v>0</v>
      </c>
      <c r="O20" s="135">
        <f>XII!Q37</f>
        <v>0</v>
      </c>
      <c r="P20" s="161">
        <f t="shared" si="0"/>
        <v>0</v>
      </c>
      <c r="Q20" s="28"/>
      <c r="S20" s="28"/>
      <c r="W20" s="32"/>
    </row>
    <row r="21" spans="1:23" ht="15" customHeight="1">
      <c r="A21" s="84">
        <f>HRÁČI!B35</f>
        <v>133</v>
      </c>
      <c r="B21" s="85">
        <f>HRÁČI!C35</f>
        <v>0</v>
      </c>
      <c r="C21" s="86">
        <f>HRÁČI!D35</f>
        <v>0</v>
      </c>
      <c r="D21" s="134">
        <f>I!Q38</f>
        <v>0</v>
      </c>
      <c r="E21" s="135">
        <f>'II'!Q38</f>
        <v>0</v>
      </c>
      <c r="F21" s="134">
        <f>III!Q38</f>
        <v>0</v>
      </c>
      <c r="G21" s="135">
        <f>'IV'!Q38</f>
        <v>0</v>
      </c>
      <c r="H21" s="134">
        <f>V!Q38</f>
        <v>0</v>
      </c>
      <c r="I21" s="135">
        <f>VI!Q38</f>
        <v>0</v>
      </c>
      <c r="J21" s="134">
        <f>VII!Q38</f>
        <v>0</v>
      </c>
      <c r="K21" s="135">
        <f>VIII!Q38</f>
        <v>0</v>
      </c>
      <c r="L21" s="134">
        <f>IX!Q38</f>
        <v>0</v>
      </c>
      <c r="M21" s="135">
        <f>X!Q38</f>
        <v>0</v>
      </c>
      <c r="N21" s="134">
        <f>XI!Q38</f>
        <v>0</v>
      </c>
      <c r="O21" s="135">
        <f>XII!Q38</f>
        <v>0</v>
      </c>
      <c r="P21" s="161">
        <f t="shared" si="0"/>
        <v>0</v>
      </c>
      <c r="Q21" s="28"/>
      <c r="S21" s="28"/>
      <c r="W21" s="32"/>
    </row>
    <row r="22" spans="1:23" ht="15" customHeight="1">
      <c r="A22" s="84">
        <f>HRÁČI!B36</f>
        <v>134</v>
      </c>
      <c r="B22" s="85">
        <f>HRÁČI!C36</f>
        <v>0</v>
      </c>
      <c r="C22" s="86">
        <f>HRÁČI!D36</f>
        <v>0</v>
      </c>
      <c r="D22" s="134">
        <f>I!Q39</f>
        <v>0</v>
      </c>
      <c r="E22" s="135">
        <f>'II'!Q39</f>
        <v>0</v>
      </c>
      <c r="F22" s="134">
        <f>III!Q39</f>
        <v>0</v>
      </c>
      <c r="G22" s="135">
        <f>'IV'!Q39</f>
        <v>0</v>
      </c>
      <c r="H22" s="134">
        <f>V!Q39</f>
        <v>0</v>
      </c>
      <c r="I22" s="135">
        <f>VI!Q39</f>
        <v>0</v>
      </c>
      <c r="J22" s="134">
        <f>VII!Q39</f>
        <v>0</v>
      </c>
      <c r="K22" s="135">
        <f>VIII!Q39</f>
        <v>0</v>
      </c>
      <c r="L22" s="134">
        <f>IX!Q39</f>
        <v>0</v>
      </c>
      <c r="M22" s="135">
        <f>X!Q39</f>
        <v>0</v>
      </c>
      <c r="N22" s="134">
        <f>XI!Q39</f>
        <v>0</v>
      </c>
      <c r="O22" s="135">
        <f>XII!Q39</f>
        <v>0</v>
      </c>
      <c r="P22" s="161">
        <f t="shared" si="0"/>
        <v>0</v>
      </c>
      <c r="Q22" s="28"/>
      <c r="S22" s="28"/>
      <c r="W22" s="32"/>
    </row>
    <row r="23" spans="1:23" ht="15" customHeight="1">
      <c r="A23" s="84">
        <f>HRÁČI!B37</f>
        <v>135</v>
      </c>
      <c r="B23" s="85">
        <f>HRÁČI!C37</f>
        <v>0</v>
      </c>
      <c r="C23" s="86">
        <f>HRÁČI!D37</f>
        <v>0</v>
      </c>
      <c r="D23" s="134">
        <f>I!Q40</f>
        <v>0</v>
      </c>
      <c r="E23" s="135">
        <f>'II'!Q40</f>
        <v>0</v>
      </c>
      <c r="F23" s="134">
        <f>III!Q40</f>
        <v>0</v>
      </c>
      <c r="G23" s="135">
        <f>'IV'!Q40</f>
        <v>0</v>
      </c>
      <c r="H23" s="134">
        <f>V!Q40</f>
        <v>0</v>
      </c>
      <c r="I23" s="135">
        <f>VI!Q40</f>
        <v>0</v>
      </c>
      <c r="J23" s="134">
        <f>VII!Q40</f>
        <v>0</v>
      </c>
      <c r="K23" s="135">
        <f>VIII!Q40</f>
        <v>0</v>
      </c>
      <c r="L23" s="134">
        <f>IX!Q40</f>
        <v>0</v>
      </c>
      <c r="M23" s="135">
        <f>X!Q40</f>
        <v>0</v>
      </c>
      <c r="N23" s="134">
        <f>XI!Q40</f>
        <v>0</v>
      </c>
      <c r="O23" s="135">
        <f>XII!Q40</f>
        <v>0</v>
      </c>
      <c r="P23" s="161">
        <f t="shared" si="0"/>
        <v>0</v>
      </c>
      <c r="Q23" s="28"/>
      <c r="S23" s="28"/>
      <c r="W23" s="32"/>
    </row>
    <row r="24" spans="1:23" ht="15" customHeight="1">
      <c r="A24" s="84">
        <f>HRÁČI!B13</f>
        <v>111</v>
      </c>
      <c r="B24" s="85" t="str">
        <f>HRÁČI!C13</f>
        <v>Andraščíková  </v>
      </c>
      <c r="C24" s="86" t="str">
        <f>HRÁČI!D13</f>
        <v>Katarína</v>
      </c>
      <c r="D24" s="134">
        <f>I!Q16</f>
        <v>0</v>
      </c>
      <c r="E24" s="135">
        <f>'II'!Q16</f>
        <v>0</v>
      </c>
      <c r="F24" s="134">
        <f>III!Q16</f>
        <v>0</v>
      </c>
      <c r="G24" s="135">
        <f>'IV'!Q16</f>
        <v>0</v>
      </c>
      <c r="H24" s="134">
        <f>V!Q16</f>
        <v>0</v>
      </c>
      <c r="I24" s="135">
        <f>VI!Q16</f>
        <v>0</v>
      </c>
      <c r="J24" s="134">
        <f>VII!Q16</f>
        <v>0</v>
      </c>
      <c r="K24" s="135">
        <f>VIII!Q16</f>
        <v>0</v>
      </c>
      <c r="L24" s="134">
        <f>IX!Q16</f>
        <v>0</v>
      </c>
      <c r="M24" s="135">
        <f>X!Q16</f>
        <v>0</v>
      </c>
      <c r="N24" s="134">
        <f>XI!Q16</f>
        <v>0</v>
      </c>
      <c r="O24" s="135">
        <f>XII!Q16</f>
        <v>0</v>
      </c>
      <c r="P24" s="161">
        <f t="shared" si="0"/>
        <v>0</v>
      </c>
      <c r="Q24" s="28"/>
      <c r="S24" s="28"/>
      <c r="W24" s="32"/>
    </row>
    <row r="25" spans="1:23" ht="15" customHeight="1">
      <c r="A25" s="84">
        <f>HRÁČI!B16</f>
        <v>114</v>
      </c>
      <c r="B25" s="85">
        <f>HRÁČI!C16</f>
        <v>0</v>
      </c>
      <c r="C25" s="86">
        <f>HRÁČI!D16</f>
        <v>0</v>
      </c>
      <c r="D25" s="134">
        <f>I!Q19</f>
        <v>0</v>
      </c>
      <c r="E25" s="135">
        <f>'II'!Q19</f>
        <v>0</v>
      </c>
      <c r="F25" s="134">
        <f>III!Q19</f>
        <v>0</v>
      </c>
      <c r="G25" s="135">
        <f>'IV'!Q19</f>
        <v>0</v>
      </c>
      <c r="H25" s="134">
        <f>V!Q19</f>
        <v>0</v>
      </c>
      <c r="I25" s="135">
        <f>VI!Q19</f>
        <v>0</v>
      </c>
      <c r="J25" s="134">
        <f>VII!Q19</f>
        <v>0</v>
      </c>
      <c r="K25" s="135">
        <f>VIII!Q19</f>
        <v>0</v>
      </c>
      <c r="L25" s="134">
        <f>IX!Q19</f>
        <v>0</v>
      </c>
      <c r="M25" s="135">
        <f>X!Q19</f>
        <v>0</v>
      </c>
      <c r="N25" s="134">
        <f>XI!Q19</f>
        <v>0</v>
      </c>
      <c r="O25" s="135">
        <f>XII!Q19</f>
        <v>0</v>
      </c>
      <c r="P25" s="161">
        <f t="shared" si="0"/>
        <v>0</v>
      </c>
      <c r="Q25" s="28"/>
      <c r="S25" s="28"/>
      <c r="W25" s="32"/>
    </row>
    <row r="26" spans="1:23" ht="15" customHeight="1">
      <c r="A26" s="84">
        <f>HRÁČI!B14</f>
        <v>112</v>
      </c>
      <c r="B26" s="85">
        <f>HRÁČI!C14</f>
        <v>0</v>
      </c>
      <c r="C26" s="86">
        <f>HRÁČI!D14</f>
        <v>0</v>
      </c>
      <c r="D26" s="134">
        <f>I!Q17</f>
        <v>0</v>
      </c>
      <c r="E26" s="135">
        <f>'II'!Q17</f>
        <v>0</v>
      </c>
      <c r="F26" s="134">
        <f>III!Q17</f>
        <v>0</v>
      </c>
      <c r="G26" s="135">
        <f>'IV'!Q17</f>
        <v>0</v>
      </c>
      <c r="H26" s="134">
        <f>V!Q17</f>
        <v>0</v>
      </c>
      <c r="I26" s="135">
        <f>VI!Q17</f>
        <v>0</v>
      </c>
      <c r="J26" s="134">
        <f>VII!Q17</f>
        <v>0</v>
      </c>
      <c r="K26" s="135">
        <f>VIII!Q17</f>
        <v>0</v>
      </c>
      <c r="L26" s="134">
        <f>IX!Q17</f>
        <v>0</v>
      </c>
      <c r="M26" s="135">
        <f>X!Q17</f>
        <v>0</v>
      </c>
      <c r="N26" s="134">
        <f>XI!Q17</f>
        <v>0</v>
      </c>
      <c r="O26" s="135">
        <f>XII!Q17</f>
        <v>0</v>
      </c>
      <c r="P26" s="161">
        <f t="shared" si="0"/>
        <v>0</v>
      </c>
      <c r="Q26" s="28"/>
      <c r="S26" s="28"/>
      <c r="W26" s="32"/>
    </row>
    <row r="27" spans="1:23" ht="15" customHeight="1">
      <c r="A27" s="84">
        <f>HRÁČI!B24</f>
        <v>122</v>
      </c>
      <c r="B27" s="85" t="str">
        <f>HRÁČI!C24</f>
        <v>Šereš</v>
      </c>
      <c r="C27" s="86" t="str">
        <f>HRÁČI!D24</f>
        <v>Karol</v>
      </c>
      <c r="D27" s="134">
        <f>I!Q27</f>
        <v>15.78000020980835</v>
      </c>
      <c r="E27" s="135">
        <f>'II'!Q27</f>
        <v>10.680000305175781</v>
      </c>
      <c r="F27" s="134">
        <f>III!Q27</f>
        <v>14.62000036239624</v>
      </c>
      <c r="G27" s="135">
        <f>'IV'!Q27</f>
        <v>-3.299999937415123</v>
      </c>
      <c r="H27" s="134">
        <f>V!Q27</f>
        <v>10.740000009536743</v>
      </c>
      <c r="I27" s="135">
        <f>VI!Q27</f>
        <v>-12.240000009536743</v>
      </c>
      <c r="J27" s="134">
        <f>VII!Q27</f>
        <v>6.320000052452087</v>
      </c>
      <c r="K27" s="135">
        <f>VIII!Q27</f>
        <v>-13.84000015258789</v>
      </c>
      <c r="L27" s="134">
        <f>IX!Q27</f>
        <v>-0.440000057220459</v>
      </c>
      <c r="M27" s="135">
        <f>X!Q27</f>
        <v>2.8199996948242188</v>
      </c>
      <c r="N27" s="134">
        <f>XI!Q27</f>
        <v>-15.65999984741211</v>
      </c>
      <c r="O27" s="135">
        <f>XII!Q27</f>
        <v>-17.980000019073486</v>
      </c>
      <c r="P27" s="161">
        <f t="shared" si="0"/>
        <v>-2.499999389052391</v>
      </c>
      <c r="Q27" s="28"/>
      <c r="S27" s="28"/>
      <c r="W27" s="32"/>
    </row>
    <row r="28" spans="1:23" ht="15" customHeight="1">
      <c r="A28" s="84">
        <f>HRÁČI!B4</f>
        <v>102</v>
      </c>
      <c r="B28" s="85" t="str">
        <f>HRÁČI!C4</f>
        <v>Leskovský  </v>
      </c>
      <c r="C28" s="86" t="str">
        <f>HRÁČI!D4</f>
        <v>Roman</v>
      </c>
      <c r="D28" s="134">
        <f>I!Q7</f>
        <v>0.6400003433227539</v>
      </c>
      <c r="E28" s="135">
        <f>'II'!Q7</f>
        <v>15.15999972820282</v>
      </c>
      <c r="F28" s="134">
        <f>III!Q7</f>
        <v>9.980000458657742</v>
      </c>
      <c r="G28" s="135">
        <f>'IV'!Q7</f>
        <v>5.460000038146973</v>
      </c>
      <c r="H28" s="134">
        <f>V!Q7</f>
        <v>-5</v>
      </c>
      <c r="I28" s="135">
        <f>VI!Q7</f>
        <v>-4.359999895095825</v>
      </c>
      <c r="J28" s="134">
        <f>VII!Q7</f>
        <v>-2.5199999809265137</v>
      </c>
      <c r="K28" s="135">
        <f>VIII!Q7</f>
        <v>-1.380000114440918</v>
      </c>
      <c r="L28" s="134">
        <f>IX!Q7</f>
        <v>1</v>
      </c>
      <c r="M28" s="135">
        <f>X!Q7</f>
        <v>8.579999923706055</v>
      </c>
      <c r="N28" s="134">
        <f>XI!Q7</f>
        <v>-8.940000295639038</v>
      </c>
      <c r="O28" s="135">
        <f>XII!Q7</f>
        <v>-21.9399995803833</v>
      </c>
      <c r="P28" s="161">
        <f t="shared" si="0"/>
        <v>-3.319999374449253</v>
      </c>
      <c r="Q28" s="28"/>
      <c r="S28" s="28"/>
      <c r="W28" s="32"/>
    </row>
    <row r="29" spans="1:23" ht="15" customHeight="1">
      <c r="A29" s="84">
        <f>HRÁČI!B5</f>
        <v>103</v>
      </c>
      <c r="B29" s="85" t="str">
        <f>HRÁČI!C5</f>
        <v>Kazimír </v>
      </c>
      <c r="C29" s="86" t="str">
        <f>HRÁČI!D5</f>
        <v>Jozef</v>
      </c>
      <c r="D29" s="134">
        <f>I!Q8</f>
        <v>-8.460000336170197</v>
      </c>
      <c r="E29" s="135">
        <f>'II'!Q8</f>
        <v>5.299999952316284</v>
      </c>
      <c r="F29" s="134">
        <f>III!Q8</f>
        <v>10.539999961853027</v>
      </c>
      <c r="G29" s="135">
        <f>'IV'!Q8</f>
        <v>-1.8400001525878906</v>
      </c>
      <c r="H29" s="134">
        <f>V!Q8</f>
        <v>4.559999942779541</v>
      </c>
      <c r="I29" s="135">
        <f>VI!Q8</f>
        <v>-9.27999997138977</v>
      </c>
      <c r="J29" s="134">
        <f>VII!Q8</f>
        <v>-5.699999570846558</v>
      </c>
      <c r="K29" s="135">
        <f>VIII!Q8</f>
        <v>-21.4399995803833</v>
      </c>
      <c r="L29" s="134">
        <f>IX!Q8</f>
        <v>8.700000420212746</v>
      </c>
      <c r="M29" s="135">
        <f>X!Q8</f>
        <v>6.299999833106995</v>
      </c>
      <c r="N29" s="134">
        <f>XI!Q8</f>
        <v>7.020000457763672</v>
      </c>
      <c r="O29" s="135">
        <f>XII!Q8</f>
        <v>0</v>
      </c>
      <c r="P29" s="161">
        <f t="shared" si="0"/>
        <v>-4.299999043345451</v>
      </c>
      <c r="Q29" s="28"/>
      <c r="S29" s="28"/>
      <c r="W29" s="32"/>
    </row>
    <row r="30" spans="1:23" ht="15" customHeight="1">
      <c r="A30" s="84">
        <f>HRÁČI!B8</f>
        <v>106</v>
      </c>
      <c r="B30" s="85" t="str">
        <f>HRÁČI!C8</f>
        <v>Bisák </v>
      </c>
      <c r="C30" s="86" t="str">
        <f>HRÁČI!D8</f>
        <v>Viliam</v>
      </c>
      <c r="D30" s="134">
        <f>I!Q11</f>
        <v>1.6200000643730164</v>
      </c>
      <c r="E30" s="135">
        <f>'II'!Q11</f>
        <v>2.359999656677246</v>
      </c>
      <c r="F30" s="134">
        <f>III!Q11</f>
        <v>21.15999984741211</v>
      </c>
      <c r="G30" s="135">
        <f>'IV'!Q11</f>
        <v>0</v>
      </c>
      <c r="H30" s="134">
        <f>V!Q11</f>
        <v>20.760000228881836</v>
      </c>
      <c r="I30" s="135">
        <f>VI!Q11</f>
        <v>43.5</v>
      </c>
      <c r="J30" s="134">
        <f>VII!Q11</f>
        <v>-20.580000162124634</v>
      </c>
      <c r="K30" s="135">
        <f>VIII!Q11</f>
        <v>-2.4800000190734863</v>
      </c>
      <c r="L30" s="134">
        <f>IX!Q11</f>
        <v>-33.94000053405762</v>
      </c>
      <c r="M30" s="135">
        <f>X!Q11</f>
        <v>-15.080000877380371</v>
      </c>
      <c r="N30" s="134">
        <f>XI!Q11</f>
        <v>-18.68000030517578</v>
      </c>
      <c r="O30" s="135">
        <f>XII!Q11</f>
        <v>-7.980000019073486</v>
      </c>
      <c r="P30" s="161">
        <f t="shared" si="0"/>
        <v>-9.340002119541168</v>
      </c>
      <c r="Q30" s="28"/>
      <c r="S30" s="28"/>
      <c r="W30" s="32"/>
    </row>
    <row r="31" spans="1:23" ht="15" customHeight="1">
      <c r="A31" s="84">
        <f>HRÁČI!B32</f>
        <v>130</v>
      </c>
      <c r="B31" s="85" t="str">
        <f>HRÁČI!C32</f>
        <v>Lahučký</v>
      </c>
      <c r="C31" s="86" t="str">
        <f>HRÁČI!D32</f>
        <v>Alojz</v>
      </c>
      <c r="D31" s="134">
        <f>I!Q35</f>
        <v>-2.43999981880188</v>
      </c>
      <c r="E31" s="135">
        <f>'II'!Q35</f>
        <v>-17.78000056743622</v>
      </c>
      <c r="F31" s="134">
        <f>III!Q35</f>
        <v>4.2200000286102295</v>
      </c>
      <c r="G31" s="135">
        <f>'IV'!Q35</f>
        <v>-5.300000172108412</v>
      </c>
      <c r="H31" s="134">
        <f>V!Q35</f>
        <v>-7.039999980479479</v>
      </c>
      <c r="I31" s="135">
        <f>VI!Q35</f>
        <v>-9</v>
      </c>
      <c r="J31" s="134">
        <f>VII!Q35</f>
        <v>0</v>
      </c>
      <c r="K31" s="135">
        <f>VIII!Q35</f>
        <v>0</v>
      </c>
      <c r="L31" s="134">
        <f>IX!Q35</f>
        <v>14.419999599456787</v>
      </c>
      <c r="M31" s="135">
        <f>X!Q35</f>
        <v>0</v>
      </c>
      <c r="N31" s="134">
        <f>XI!Q35</f>
        <v>0</v>
      </c>
      <c r="O31" s="135">
        <f>XII!Q35</f>
        <v>0</v>
      </c>
      <c r="P31" s="161">
        <f t="shared" si="0"/>
        <v>-22.920000910758972</v>
      </c>
      <c r="Q31" s="28"/>
      <c r="S31" s="28"/>
      <c r="W31" s="32"/>
    </row>
    <row r="32" spans="1:23" ht="15" customHeight="1">
      <c r="A32" s="84">
        <f>HRÁČI!B30</f>
        <v>128</v>
      </c>
      <c r="B32" s="85" t="str">
        <f>HRÁČI!C30</f>
        <v>Alfoldy</v>
      </c>
      <c r="C32" s="86" t="str">
        <f>HRÁČI!D30</f>
        <v>František</v>
      </c>
      <c r="D32" s="134">
        <f>I!Q33</f>
        <v>-0.940000057220459</v>
      </c>
      <c r="E32" s="135">
        <f>'II'!Q33</f>
        <v>-20.74000060558319</v>
      </c>
      <c r="F32" s="134">
        <f>III!Q33</f>
        <v>-7.559999942779541</v>
      </c>
      <c r="G32" s="135">
        <f>'IV'!Q33</f>
        <v>0</v>
      </c>
      <c r="H32" s="134">
        <f>V!Q33</f>
        <v>0</v>
      </c>
      <c r="I32" s="135">
        <f>VI!Q33</f>
        <v>0</v>
      </c>
      <c r="J32" s="134">
        <f>VII!Q33</f>
        <v>0</v>
      </c>
      <c r="K32" s="135">
        <f>VIII!Q33</f>
        <v>0</v>
      </c>
      <c r="L32" s="134">
        <f>IX!Q33</f>
        <v>0</v>
      </c>
      <c r="M32" s="135">
        <f>X!Q33</f>
        <v>0</v>
      </c>
      <c r="N32" s="134">
        <f>XI!Q33</f>
        <v>0</v>
      </c>
      <c r="O32" s="135">
        <f>XII!Q33</f>
        <v>0</v>
      </c>
      <c r="P32" s="161">
        <f t="shared" si="0"/>
        <v>-29.24000060558319</v>
      </c>
      <c r="Q32" s="28"/>
      <c r="S32" s="28"/>
      <c r="W32" s="32"/>
    </row>
    <row r="33" spans="1:23" ht="15" customHeight="1">
      <c r="A33" s="84">
        <f>HRÁČI!B28</f>
        <v>126</v>
      </c>
      <c r="B33" s="85" t="str">
        <f>HRÁČI!C28</f>
        <v>Dohnány</v>
      </c>
      <c r="C33" s="86" t="str">
        <f>HRÁČI!D28</f>
        <v>Roman</v>
      </c>
      <c r="D33" s="134">
        <f>I!Q31</f>
        <v>-15.000000476837158</v>
      </c>
      <c r="E33" s="135">
        <f>'II'!Q31</f>
        <v>0</v>
      </c>
      <c r="F33" s="134">
        <f>III!Q31</f>
        <v>-13.84000039100647</v>
      </c>
      <c r="G33" s="135">
        <f>'IV'!Q31</f>
        <v>0</v>
      </c>
      <c r="H33" s="134">
        <f>V!Q31</f>
        <v>0</v>
      </c>
      <c r="I33" s="135">
        <f>VI!Q31</f>
        <v>0</v>
      </c>
      <c r="J33" s="134">
        <f>VII!Q31</f>
        <v>0</v>
      </c>
      <c r="K33" s="135">
        <f>VIII!Q31</f>
        <v>8.019999980926514</v>
      </c>
      <c r="L33" s="134">
        <f>IX!Q31</f>
        <v>0</v>
      </c>
      <c r="M33" s="135">
        <f>X!Q31</f>
        <v>-27.90999984741211</v>
      </c>
      <c r="N33" s="134">
        <f>XI!Q31</f>
        <v>0</v>
      </c>
      <c r="O33" s="135">
        <f>XII!Q31</f>
        <v>0</v>
      </c>
      <c r="P33" s="161">
        <f t="shared" si="0"/>
        <v>-48.730000734329224</v>
      </c>
      <c r="Q33" s="28"/>
      <c r="S33" s="28"/>
      <c r="W33" s="32"/>
    </row>
    <row r="34" spans="1:23" ht="15" customHeight="1">
      <c r="A34" s="84">
        <f>HRÁČI!B33</f>
        <v>131</v>
      </c>
      <c r="B34" s="85" t="str">
        <f>HRÁČI!C33</f>
        <v>Gregor</v>
      </c>
      <c r="C34" s="86" t="str">
        <f>HRÁČI!D33</f>
        <v>Vladimír</v>
      </c>
      <c r="D34" s="134">
        <f>I!Q36</f>
        <v>0</v>
      </c>
      <c r="E34" s="135">
        <f>'II'!Q36</f>
        <v>0.46000003814697266</v>
      </c>
      <c r="F34" s="134">
        <f>III!Q36</f>
        <v>-3.879999876022339</v>
      </c>
      <c r="G34" s="135">
        <f>'IV'!Q36</f>
        <v>-2.8400001525878906</v>
      </c>
      <c r="H34" s="134">
        <f>V!Q36</f>
        <v>5.7200000286102295</v>
      </c>
      <c r="I34" s="135">
        <f>VI!Q36</f>
        <v>-16.980000257492065</v>
      </c>
      <c r="J34" s="134">
        <f>VII!Q36</f>
        <v>0.2200000286102295</v>
      </c>
      <c r="K34" s="135">
        <f>VIII!Q36</f>
        <v>-1.440000295639038</v>
      </c>
      <c r="L34" s="134">
        <f>IX!Q36</f>
        <v>-19.140000343322754</v>
      </c>
      <c r="M34" s="135">
        <f>X!Q36</f>
        <v>-21.5</v>
      </c>
      <c r="N34" s="134">
        <f>XI!Q36</f>
        <v>0.11999988555908203</v>
      </c>
      <c r="O34" s="135">
        <f>XII!Q36</f>
        <v>0</v>
      </c>
      <c r="P34" s="161">
        <f t="shared" si="0"/>
        <v>-59.26000094413757</v>
      </c>
      <c r="Q34" s="28"/>
      <c r="S34" s="28"/>
      <c r="W34" s="32"/>
    </row>
    <row r="35" spans="1:23" ht="15" customHeight="1">
      <c r="A35" s="84">
        <f>HRÁČI!B9</f>
        <v>107</v>
      </c>
      <c r="B35" s="85" t="str">
        <f>HRÁČI!C9</f>
        <v>Hegyi </v>
      </c>
      <c r="C35" s="86" t="str">
        <f>HRÁČI!D9</f>
        <v>Juraj</v>
      </c>
      <c r="D35" s="134">
        <f>I!Q12</f>
        <v>-10.999999523162842</v>
      </c>
      <c r="E35" s="135">
        <f>'II'!Q12</f>
        <v>22.899999141693115</v>
      </c>
      <c r="F35" s="134">
        <f>III!Q12</f>
        <v>0</v>
      </c>
      <c r="G35" s="135">
        <f>'IV'!Q12</f>
        <v>-27.360000610351562</v>
      </c>
      <c r="H35" s="134">
        <f>V!Q12</f>
        <v>-25.960000038146973</v>
      </c>
      <c r="I35" s="135">
        <f>VI!Q12</f>
        <v>0</v>
      </c>
      <c r="J35" s="134">
        <f>VII!Q12</f>
        <v>15.180000305175781</v>
      </c>
      <c r="K35" s="135">
        <f>VIII!Q12</f>
        <v>-31.359999656677246</v>
      </c>
      <c r="L35" s="134">
        <f>IX!Q12</f>
        <v>0</v>
      </c>
      <c r="M35" s="135">
        <f>X!Q12</f>
        <v>0</v>
      </c>
      <c r="N35" s="134">
        <f>XI!Q12</f>
        <v>0</v>
      </c>
      <c r="O35" s="135">
        <f>XII!Q12</f>
        <v>-13.379999876022339</v>
      </c>
      <c r="P35" s="161">
        <f t="shared" si="0"/>
        <v>-70.98000025749207</v>
      </c>
      <c r="Q35" s="28"/>
      <c r="S35" s="28"/>
      <c r="W35" s="32"/>
    </row>
    <row r="36" spans="1:23" ht="15" customHeight="1">
      <c r="A36" s="84">
        <f>HRÁČI!B31</f>
        <v>129</v>
      </c>
      <c r="B36" s="85" t="str">
        <f>HRÁČI!C31</f>
        <v>Serbin</v>
      </c>
      <c r="C36" s="86" t="str">
        <f>HRÁČI!D31</f>
        <v>Rastislav</v>
      </c>
      <c r="D36" s="134">
        <f>I!Q34</f>
        <v>9.539999961853027</v>
      </c>
      <c r="E36" s="135">
        <f>'II'!Q34</f>
        <v>11.62000036239624</v>
      </c>
      <c r="F36" s="134">
        <f>III!Q34</f>
        <v>-21.15999937057495</v>
      </c>
      <c r="G36" s="135">
        <f>'IV'!Q34</f>
        <v>-10.059999942779541</v>
      </c>
      <c r="H36" s="134">
        <f>V!Q34</f>
        <v>-11.239999771118164</v>
      </c>
      <c r="I36" s="135">
        <f>VI!Q34</f>
        <v>0</v>
      </c>
      <c r="J36" s="134">
        <f>VII!Q34</f>
        <v>0.48000001907348633</v>
      </c>
      <c r="K36" s="135">
        <f>VIII!Q34</f>
        <v>-17.920000433921814</v>
      </c>
      <c r="L36" s="134">
        <f>IX!Q34</f>
        <v>-19.22000026702881</v>
      </c>
      <c r="M36" s="135">
        <f>X!Q34</f>
        <v>-17.770000457763672</v>
      </c>
      <c r="N36" s="134">
        <f>XI!Q34</f>
        <v>-2.7000001668930054</v>
      </c>
      <c r="O36" s="135">
        <f>XII!Q34</f>
        <v>2.140000104904175</v>
      </c>
      <c r="P36" s="161">
        <f t="shared" si="0"/>
        <v>-76.28999996185303</v>
      </c>
      <c r="Q36" s="28"/>
      <c r="S36" s="28"/>
      <c r="W36" s="32"/>
    </row>
    <row r="37" spans="1:23" ht="15" customHeight="1">
      <c r="A37" s="84">
        <f>HRÁČI!B17</f>
        <v>115</v>
      </c>
      <c r="B37" s="85" t="str">
        <f>HRÁČI!C17</f>
        <v>Rigo</v>
      </c>
      <c r="C37" s="86" t="str">
        <f>HRÁČI!D17</f>
        <v>Ľudovít</v>
      </c>
      <c r="D37" s="134">
        <f>I!Q20</f>
        <v>0.5500000715255737</v>
      </c>
      <c r="E37" s="135">
        <f>'II'!Q20</f>
        <v>-33.87999963760376</v>
      </c>
      <c r="F37" s="134">
        <f>III!Q20</f>
        <v>-21.55999994277954</v>
      </c>
      <c r="G37" s="135">
        <f>'IV'!Q20</f>
        <v>-2.8799999952316284</v>
      </c>
      <c r="H37" s="134">
        <f>V!Q20</f>
        <v>-36.72000026702881</v>
      </c>
      <c r="I37" s="135">
        <f>VI!Q20</f>
        <v>0</v>
      </c>
      <c r="J37" s="134">
        <f>VII!Q20</f>
        <v>0</v>
      </c>
      <c r="K37" s="135">
        <f>VIII!Q20</f>
        <v>0</v>
      </c>
      <c r="L37" s="134">
        <f>IX!Q20</f>
        <v>0</v>
      </c>
      <c r="M37" s="135">
        <f>X!Q20</f>
        <v>0</v>
      </c>
      <c r="N37" s="134">
        <f>XI!Q20</f>
        <v>0</v>
      </c>
      <c r="O37" s="135">
        <f>XII!Q20</f>
        <v>0</v>
      </c>
      <c r="P37" s="161">
        <f t="shared" si="0"/>
        <v>-94.48999977111816</v>
      </c>
      <c r="Q37" s="28"/>
      <c r="S37" s="28"/>
      <c r="W37" s="32"/>
    </row>
    <row r="38" spans="1:23" ht="15" customHeight="1">
      <c r="A38" s="84">
        <f>HRÁČI!B26</f>
        <v>124</v>
      </c>
      <c r="B38" s="85" t="str">
        <f>HRÁČI!C26</f>
        <v>Biely</v>
      </c>
      <c r="C38" s="86" t="str">
        <f>HRÁČI!D26</f>
        <v>Peter</v>
      </c>
      <c r="D38" s="134">
        <f>I!Q29</f>
        <v>3.569999933242798</v>
      </c>
      <c r="E38" s="135">
        <f>'II'!Q29</f>
        <v>-39.29999923706055</v>
      </c>
      <c r="F38" s="134">
        <f>III!Q29</f>
        <v>-9.65999960899353</v>
      </c>
      <c r="G38" s="135">
        <f>'IV'!Q29</f>
        <v>7.099999666213989</v>
      </c>
      <c r="H38" s="134">
        <f>V!Q29</f>
        <v>-16.619999408721924</v>
      </c>
      <c r="I38" s="135">
        <f>VI!Q29</f>
        <v>0</v>
      </c>
      <c r="J38" s="134">
        <f>VII!Q29</f>
        <v>-18.77999985218048</v>
      </c>
      <c r="K38" s="135">
        <f>VIII!Q29</f>
        <v>-15.759999990463257</v>
      </c>
      <c r="L38" s="134">
        <f>IX!Q29</f>
        <v>0</v>
      </c>
      <c r="M38" s="135">
        <f>X!Q29</f>
        <v>-3.4600000083446503</v>
      </c>
      <c r="N38" s="134">
        <f>XI!Q29</f>
        <v>-1.9000000655651093</v>
      </c>
      <c r="O38" s="135">
        <f>XII!Q29</f>
        <v>0</v>
      </c>
      <c r="P38" s="161">
        <f t="shared" si="0"/>
        <v>-94.80999857187271</v>
      </c>
      <c r="Q38" s="28"/>
      <c r="S38" s="28"/>
      <c r="W38" s="32"/>
    </row>
    <row r="39" spans="1:22" ht="15.75" customHeight="1">
      <c r="A39" s="28"/>
      <c r="B39" s="28"/>
      <c r="C39" s="28"/>
      <c r="D39" s="166">
        <f>SUM(D4:D38)</f>
        <v>8.046627044677734E-07</v>
      </c>
      <c r="E39" s="166">
        <f aca="true" t="shared" si="1" ref="E39:P39">SUM(E4:E33)</f>
        <v>38.199998900294304</v>
      </c>
      <c r="F39" s="167">
        <f t="shared" si="1"/>
        <v>56.26000066846609</v>
      </c>
      <c r="G39" s="166">
        <f t="shared" si="1"/>
        <v>36.04000050202012</v>
      </c>
      <c r="H39" s="166">
        <f t="shared" si="1"/>
        <v>84.82000182196498</v>
      </c>
      <c r="I39" s="166">
        <f t="shared" si="1"/>
        <v>16.980000391602516</v>
      </c>
      <c r="J39" s="166">
        <f t="shared" si="1"/>
        <v>2.900002919137478</v>
      </c>
      <c r="K39" s="166">
        <f t="shared" si="1"/>
        <v>66.48000073432922</v>
      </c>
      <c r="L39" s="166">
        <f t="shared" si="1"/>
        <v>38.36000008881092</v>
      </c>
      <c r="M39" s="166">
        <f t="shared" si="1"/>
        <v>42.72999954223633</v>
      </c>
      <c r="N39" s="166">
        <f t="shared" si="1"/>
        <v>4.480001248419285</v>
      </c>
      <c r="O39" s="166">
        <f t="shared" si="1"/>
        <v>11.240000486373901</v>
      </c>
      <c r="P39" s="166">
        <f t="shared" si="1"/>
        <v>395.8300076648593</v>
      </c>
      <c r="R39" s="22"/>
      <c r="T39" s="22"/>
      <c r="U39" s="22"/>
      <c r="V39" s="22"/>
    </row>
    <row r="40" spans="1:22" ht="15.75" customHeight="1">
      <c r="A40" s="28"/>
      <c r="B40" s="28"/>
      <c r="C40" s="28"/>
      <c r="D40" s="28"/>
      <c r="E40" s="33"/>
      <c r="F40" s="28"/>
      <c r="G40" s="28"/>
      <c r="H40" s="32"/>
      <c r="P40" s="37"/>
      <c r="R40" s="22"/>
      <c r="T40" s="22"/>
      <c r="U40" s="22"/>
      <c r="V40" s="22"/>
    </row>
    <row r="41" spans="1:22" ht="15.75" customHeight="1">
      <c r="A41" s="28"/>
      <c r="B41" s="28"/>
      <c r="C41" s="28"/>
      <c r="D41" s="28"/>
      <c r="E41" s="33"/>
      <c r="F41" s="28"/>
      <c r="G41" s="28"/>
      <c r="H41" s="32"/>
      <c r="P41" s="37"/>
      <c r="R41" s="22"/>
      <c r="T41" s="22"/>
      <c r="U41" s="22"/>
      <c r="V41" s="22"/>
    </row>
    <row r="42" spans="1:22" ht="15.75" customHeight="1">
      <c r="A42" s="28"/>
      <c r="B42" s="28"/>
      <c r="C42" s="28"/>
      <c r="D42" s="28"/>
      <c r="F42" s="28"/>
      <c r="G42" s="28"/>
      <c r="H42" s="32"/>
      <c r="P42" s="37"/>
      <c r="R42" s="22"/>
      <c r="T42" s="22"/>
      <c r="U42" s="22"/>
      <c r="V42" s="22"/>
    </row>
    <row r="43" spans="1:22" ht="15.75" customHeight="1">
      <c r="A43" s="28"/>
      <c r="B43" s="28"/>
      <c r="C43" s="28"/>
      <c r="D43" s="28"/>
      <c r="F43" s="28"/>
      <c r="G43" s="28"/>
      <c r="H43" s="32"/>
      <c r="P43" s="37"/>
      <c r="R43" s="22"/>
      <c r="T43" s="22"/>
      <c r="U43" s="22"/>
      <c r="V43" s="22"/>
    </row>
    <row r="44" spans="1:22" ht="15.75" customHeight="1">
      <c r="A44" s="28"/>
      <c r="B44" s="28"/>
      <c r="C44" s="28"/>
      <c r="D44" s="28"/>
      <c r="E44" s="28"/>
      <c r="F44" s="28"/>
      <c r="G44" s="28"/>
      <c r="H44" s="32"/>
      <c r="P44" s="37"/>
      <c r="R44" s="22"/>
      <c r="T44" s="22"/>
      <c r="U44" s="22"/>
      <c r="V44" s="22"/>
    </row>
    <row r="45" spans="1:22" ht="15.75" customHeight="1">
      <c r="A45" s="28"/>
      <c r="B45" s="28"/>
      <c r="C45" s="28"/>
      <c r="D45" s="28"/>
      <c r="E45" s="28"/>
      <c r="F45" s="28"/>
      <c r="G45" s="28"/>
      <c r="H45" s="32"/>
      <c r="P45" s="37"/>
      <c r="R45" s="22"/>
      <c r="T45" s="22"/>
      <c r="U45" s="22"/>
      <c r="V45" s="22"/>
    </row>
    <row r="46" spans="1:22" ht="15.75" customHeight="1">
      <c r="A46" s="22"/>
      <c r="B46" s="28"/>
      <c r="C46" s="28"/>
      <c r="E46" s="28"/>
      <c r="F46" s="28"/>
      <c r="G46" s="28"/>
      <c r="P46" s="37"/>
      <c r="R46" s="22"/>
      <c r="T46" s="22"/>
      <c r="U46" s="22"/>
      <c r="V46" s="22"/>
    </row>
    <row r="47" spans="1:22" ht="15.75" customHeight="1">
      <c r="A47" s="22"/>
      <c r="B47" s="28"/>
      <c r="C47" s="28"/>
      <c r="E47" s="28"/>
      <c r="F47" s="28"/>
      <c r="G47" s="28"/>
      <c r="P47" s="37"/>
      <c r="R47" s="22"/>
      <c r="T47" s="22"/>
      <c r="U47" s="22"/>
      <c r="V47" s="22"/>
    </row>
    <row r="48" spans="1:22" ht="15.75" customHeight="1">
      <c r="A48" s="22"/>
      <c r="B48" s="28"/>
      <c r="C48" s="28"/>
      <c r="E48" s="28"/>
      <c r="F48" s="28"/>
      <c r="G48" s="28"/>
      <c r="P48" s="37"/>
      <c r="R48" s="22"/>
      <c r="T48" s="22"/>
      <c r="U48" s="22"/>
      <c r="V48" s="22"/>
    </row>
    <row r="49" spans="1:22" ht="15.75" customHeight="1">
      <c r="A49" s="22"/>
      <c r="B49" s="28"/>
      <c r="C49" s="28"/>
      <c r="E49" s="28"/>
      <c r="F49" s="28"/>
      <c r="G49" s="28"/>
      <c r="P49" s="37"/>
      <c r="R49" s="22"/>
      <c r="T49" s="22"/>
      <c r="U49" s="22"/>
      <c r="V49" s="22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mergeCells count="2">
    <mergeCell ref="B1:E1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5"/>
  <dimension ref="A1:W53"/>
  <sheetViews>
    <sheetView showGridLines="0" zoomScalePageLayoutView="0" workbookViewId="0" topLeftCell="A1">
      <selection activeCell="P10" sqref="P10"/>
    </sheetView>
  </sheetViews>
  <sheetFormatPr defaultColWidth="9.140625" defaultRowHeight="12.75"/>
  <cols>
    <col min="1" max="1" width="6.00390625" style="24" customWidth="1"/>
    <col min="2" max="2" width="13.57421875" style="25" customWidth="1"/>
    <col min="3" max="3" width="8.28125" style="25" customWidth="1"/>
    <col min="4" max="15" width="6.140625" style="22" customWidth="1"/>
    <col min="16" max="16" width="10.140625" style="26" customWidth="1"/>
    <col min="17" max="17" width="9.140625" style="22" customWidth="1"/>
    <col min="18" max="18" width="9.140625" style="28" customWidth="1"/>
    <col min="19" max="19" width="9.140625" style="22" customWidth="1"/>
    <col min="20" max="22" width="9.140625" style="28" customWidth="1"/>
    <col min="23" max="16384" width="9.140625" style="22" customWidth="1"/>
  </cols>
  <sheetData>
    <row r="1" spans="1:19" ht="25.5" customHeight="1">
      <c r="A1" s="45" t="s">
        <v>19</v>
      </c>
      <c r="B1" s="218" t="s">
        <v>32</v>
      </c>
      <c r="C1" s="218"/>
      <c r="D1" s="219"/>
      <c r="E1" s="219"/>
      <c r="F1" s="89" t="s">
        <v>33</v>
      </c>
      <c r="G1" s="90"/>
      <c r="H1" s="91"/>
      <c r="I1" s="92"/>
      <c r="J1" s="93"/>
      <c r="K1" s="93"/>
      <c r="L1" s="93"/>
      <c r="M1" s="93"/>
      <c r="N1" s="93"/>
      <c r="O1" s="93"/>
      <c r="P1" s="94"/>
      <c r="Q1" s="27"/>
      <c r="S1" s="27"/>
    </row>
    <row r="2" spans="1:19" ht="14.25">
      <c r="A2" s="149"/>
      <c r="B2" s="148"/>
      <c r="C2" s="82"/>
      <c r="D2" s="139" t="s">
        <v>30</v>
      </c>
      <c r="E2" s="140" t="s">
        <v>21</v>
      </c>
      <c r="F2" s="140" t="s">
        <v>22</v>
      </c>
      <c r="G2" s="140" t="s">
        <v>23</v>
      </c>
      <c r="H2" s="140" t="s">
        <v>24</v>
      </c>
      <c r="I2" s="140" t="s">
        <v>25</v>
      </c>
      <c r="J2" s="140" t="s">
        <v>26</v>
      </c>
      <c r="K2" s="140" t="s">
        <v>27</v>
      </c>
      <c r="L2" s="140" t="s">
        <v>28</v>
      </c>
      <c r="M2" s="140" t="s">
        <v>29</v>
      </c>
      <c r="N2" s="140" t="s">
        <v>45</v>
      </c>
      <c r="O2" s="140" t="s">
        <v>46</v>
      </c>
      <c r="P2" s="36"/>
      <c r="Q2" s="28"/>
      <c r="S2" s="28"/>
    </row>
    <row r="3" spans="1:19" ht="21" customHeight="1">
      <c r="A3" s="150" t="s">
        <v>3</v>
      </c>
      <c r="B3" s="212" t="s">
        <v>4</v>
      </c>
      <c r="C3" s="213"/>
      <c r="D3" s="145" t="s">
        <v>19</v>
      </c>
      <c r="E3" s="146" t="s">
        <v>19</v>
      </c>
      <c r="F3" s="145" t="s">
        <v>19</v>
      </c>
      <c r="G3" s="146" t="s">
        <v>19</v>
      </c>
      <c r="H3" s="145" t="s">
        <v>19</v>
      </c>
      <c r="I3" s="146" t="s">
        <v>19</v>
      </c>
      <c r="J3" s="145" t="s">
        <v>19</v>
      </c>
      <c r="K3" s="146" t="s">
        <v>19</v>
      </c>
      <c r="L3" s="145" t="s">
        <v>19</v>
      </c>
      <c r="M3" s="146" t="s">
        <v>19</v>
      </c>
      <c r="N3" s="145" t="s">
        <v>19</v>
      </c>
      <c r="O3" s="146" t="s">
        <v>19</v>
      </c>
      <c r="P3" s="147" t="s">
        <v>19</v>
      </c>
      <c r="Q3" s="28"/>
      <c r="R3" s="30"/>
      <c r="S3" s="28"/>
    </row>
    <row r="4" spans="1:23" ht="15" customHeight="1">
      <c r="A4" s="87">
        <f>HRÁČI!B22</f>
        <v>120</v>
      </c>
      <c r="B4" s="141" t="str">
        <f>HRÁČI!C22</f>
        <v>Urban</v>
      </c>
      <c r="C4" s="142" t="str">
        <f>HRÁČI!D22</f>
        <v>Daniel</v>
      </c>
      <c r="D4" s="143">
        <f>I!S25</f>
        <v>-6.900001525878906</v>
      </c>
      <c r="E4" s="144">
        <f>'II'!S25</f>
        <v>20.34999990463257</v>
      </c>
      <c r="F4" s="143">
        <f>III!S25</f>
        <v>13.050000190734863</v>
      </c>
      <c r="G4" s="144">
        <f>'IV'!S25</f>
        <v>-15.950000286102295</v>
      </c>
      <c r="H4" s="143">
        <f>V!S25</f>
        <v>10.5</v>
      </c>
      <c r="I4" s="144">
        <f>VI!S25</f>
        <v>0</v>
      </c>
      <c r="J4" s="143">
        <f>VII!S25</f>
        <v>31.42000102996826</v>
      </c>
      <c r="K4" s="144">
        <f>VIII!S25</f>
        <v>28.839999675750732</v>
      </c>
      <c r="L4" s="143">
        <f>IX!S25</f>
        <v>33.55000138282776</v>
      </c>
      <c r="M4" s="144">
        <f>X!S25</f>
        <v>8.249999046325684</v>
      </c>
      <c r="N4" s="143">
        <f>XI!S25</f>
        <v>-3.820000171661377</v>
      </c>
      <c r="O4" s="144">
        <f>XII!S25</f>
        <v>20.489999771118164</v>
      </c>
      <c r="P4" s="138">
        <f aca="true" t="shared" si="0" ref="P4:P38">SUM(D4:O4)</f>
        <v>139.77999901771545</v>
      </c>
      <c r="Q4" s="28"/>
      <c r="S4" s="28"/>
      <c r="W4" s="31"/>
    </row>
    <row r="5" spans="1:23" ht="15" customHeight="1">
      <c r="A5" s="87">
        <f>HRÁČI!B21</f>
        <v>119</v>
      </c>
      <c r="B5" s="85" t="str">
        <f>HRÁČI!C21</f>
        <v>Češek</v>
      </c>
      <c r="C5" s="86" t="str">
        <f>HRÁČI!D21</f>
        <v>Ján</v>
      </c>
      <c r="D5" s="143">
        <f>I!S24</f>
        <v>18.890000343322754</v>
      </c>
      <c r="E5" s="144">
        <f>'II'!S24</f>
        <v>22.010000228881836</v>
      </c>
      <c r="F5" s="143">
        <f>III!S24</f>
        <v>-16.670000076293945</v>
      </c>
      <c r="G5" s="144">
        <f>'IV'!S24</f>
        <v>-25.130001068115234</v>
      </c>
      <c r="H5" s="143">
        <f>V!S24</f>
        <v>44.560001373291016</v>
      </c>
      <c r="I5" s="144">
        <f>VI!S24</f>
        <v>0.9900000095367432</v>
      </c>
      <c r="J5" s="143">
        <f>VII!S24</f>
        <v>-12.540000438690186</v>
      </c>
      <c r="K5" s="144">
        <f>VIII!S24</f>
        <v>36.09999942779541</v>
      </c>
      <c r="L5" s="143">
        <f>IX!S24</f>
        <v>19.420000609010458</v>
      </c>
      <c r="M5" s="144">
        <f>X!S24</f>
        <v>38.27000045776367</v>
      </c>
      <c r="N5" s="143">
        <f>XI!S24</f>
        <v>-13.369999885559082</v>
      </c>
      <c r="O5" s="144">
        <f>XII!S24</f>
        <v>4.850000381469727</v>
      </c>
      <c r="P5" s="138">
        <f t="shared" si="0"/>
        <v>117.38000136241317</v>
      </c>
      <c r="Q5" s="28"/>
      <c r="S5" s="28"/>
      <c r="W5" s="31"/>
    </row>
    <row r="6" spans="1:23" ht="15" customHeight="1">
      <c r="A6" s="87">
        <f>HRÁČI!B3</f>
        <v>101</v>
      </c>
      <c r="B6" s="85" t="str">
        <f>HRÁČI!C3</f>
        <v>Dobiaš</v>
      </c>
      <c r="C6" s="86" t="str">
        <f>HRÁČI!D3</f>
        <v>Martin</v>
      </c>
      <c r="D6" s="143">
        <f>I!S6</f>
        <v>6.390000090003014</v>
      </c>
      <c r="E6" s="144">
        <f>'II'!S6</f>
        <v>-25.079999446868896</v>
      </c>
      <c r="F6" s="143">
        <f>III!S6</f>
        <v>1.3299999237060547</v>
      </c>
      <c r="G6" s="144">
        <f>'IV'!S6</f>
        <v>26.170000076293945</v>
      </c>
      <c r="H6" s="143">
        <f>V!S6</f>
        <v>3.9300000816583633</v>
      </c>
      <c r="I6" s="144">
        <f>VI!S6</f>
        <v>4.540000081062317</v>
      </c>
      <c r="J6" s="143">
        <f>VII!S6</f>
        <v>3.6600000485777855</v>
      </c>
      <c r="K6" s="144">
        <f>VIII!S6</f>
        <v>19.019999980926514</v>
      </c>
      <c r="L6" s="143">
        <f>IX!S6</f>
        <v>5.300000071525574</v>
      </c>
      <c r="M6" s="144">
        <f>X!S6</f>
        <v>28.72000026702881</v>
      </c>
      <c r="N6" s="143">
        <f>XI!S6</f>
        <v>7.6199997663497925</v>
      </c>
      <c r="O6" s="144">
        <f>XII!S6</f>
        <v>28.890000343322754</v>
      </c>
      <c r="P6" s="138">
        <f t="shared" si="0"/>
        <v>110.49000128358603</v>
      </c>
      <c r="Q6" s="28"/>
      <c r="S6" s="28"/>
      <c r="W6" s="31"/>
    </row>
    <row r="7" spans="1:23" ht="15" customHeight="1">
      <c r="A7" s="87">
        <f>HRÁČI!B18</f>
        <v>116</v>
      </c>
      <c r="B7" s="85" t="str">
        <f>HRÁČI!C18</f>
        <v>Učník</v>
      </c>
      <c r="C7" s="86" t="str">
        <f>HRÁČI!D18</f>
        <v>Stanislav</v>
      </c>
      <c r="D7" s="143">
        <f>I!S21</f>
        <v>-36.61000061035156</v>
      </c>
      <c r="E7" s="144">
        <f>'II'!S21</f>
        <v>15.200000286102295</v>
      </c>
      <c r="F7" s="143">
        <f>III!S21</f>
        <v>20.6299991607666</v>
      </c>
      <c r="G7" s="144">
        <f>'IV'!S21</f>
        <v>37.40000057220459</v>
      </c>
      <c r="H7" s="143">
        <f>V!S21</f>
        <v>0.1100001335144043</v>
      </c>
      <c r="I7" s="144">
        <f>VI!S21</f>
        <v>-1.2999999523162842</v>
      </c>
      <c r="J7" s="143">
        <f>VII!S21</f>
        <v>10.160000205039978</v>
      </c>
      <c r="K7" s="144">
        <f>VIII!S21</f>
        <v>-7.579998970031738</v>
      </c>
      <c r="L7" s="143">
        <f>IX!S21</f>
        <v>-0.8600001335144043</v>
      </c>
      <c r="M7" s="144">
        <f>X!S21</f>
        <v>-11.62000036239624</v>
      </c>
      <c r="N7" s="143">
        <f>XI!S21</f>
        <v>46.070000648498535</v>
      </c>
      <c r="O7" s="144">
        <f>XII!S21</f>
        <v>4.5299999713897705</v>
      </c>
      <c r="P7" s="138">
        <f t="shared" si="0"/>
        <v>76.13000094890594</v>
      </c>
      <c r="Q7" s="28"/>
      <c r="S7" s="28"/>
      <c r="T7" s="32"/>
      <c r="W7" s="32"/>
    </row>
    <row r="8" spans="1:23" ht="15" customHeight="1">
      <c r="A8" s="87">
        <f>HRÁČI!B31</f>
        <v>129</v>
      </c>
      <c r="B8" s="85" t="str">
        <f>HRÁČI!C31</f>
        <v>Serbin</v>
      </c>
      <c r="C8" s="86" t="str">
        <f>HRÁČI!D31</f>
        <v>Rastislav</v>
      </c>
      <c r="D8" s="143">
        <f>I!S34</f>
        <v>24.140000820159912</v>
      </c>
      <c r="E8" s="144">
        <f>'II'!S34</f>
        <v>12.97000002861023</v>
      </c>
      <c r="F8" s="143">
        <f>III!S34</f>
        <v>23.84000015258789</v>
      </c>
      <c r="G8" s="144">
        <f>'IV'!S34</f>
        <v>23.440001010894775</v>
      </c>
      <c r="H8" s="143">
        <f>V!S34</f>
        <v>1.559999942779541</v>
      </c>
      <c r="I8" s="144">
        <f>VI!S34</f>
        <v>0</v>
      </c>
      <c r="J8" s="143">
        <f>VII!S34</f>
        <v>-2.2699999809265137</v>
      </c>
      <c r="K8" s="144">
        <f>VIII!S34</f>
        <v>-4.6200000792741776</v>
      </c>
      <c r="L8" s="143">
        <f>IX!S34</f>
        <v>-22.31999969482422</v>
      </c>
      <c r="M8" s="144">
        <f>X!S34</f>
        <v>-23.820000648498535</v>
      </c>
      <c r="N8" s="143">
        <f>XI!S34</f>
        <v>8.350000143051147</v>
      </c>
      <c r="O8" s="144">
        <f>XII!S34</f>
        <v>14.739999771118164</v>
      </c>
      <c r="P8" s="138">
        <f t="shared" si="0"/>
        <v>56.010001465678215</v>
      </c>
      <c r="Q8" s="28"/>
      <c r="S8" s="28"/>
      <c r="T8" s="33"/>
      <c r="W8" s="32"/>
    </row>
    <row r="9" spans="1:23" ht="15" customHeight="1">
      <c r="A9" s="87">
        <f>HRÁČI!B20</f>
        <v>118</v>
      </c>
      <c r="B9" s="85" t="str">
        <f>HRÁČI!C20</f>
        <v>Stadtrucker </v>
      </c>
      <c r="C9" s="86" t="str">
        <f>HRÁČI!D20</f>
        <v>Fedor</v>
      </c>
      <c r="D9" s="143">
        <f>I!S23</f>
        <v>0</v>
      </c>
      <c r="E9" s="144">
        <f>'II'!S23</f>
        <v>28.950000762939453</v>
      </c>
      <c r="F9" s="143">
        <f>III!S23</f>
        <v>0</v>
      </c>
      <c r="G9" s="144">
        <f>'IV'!S23</f>
        <v>0</v>
      </c>
      <c r="H9" s="143">
        <f>V!S23</f>
        <v>0</v>
      </c>
      <c r="I9" s="144">
        <f>VI!S23</f>
        <v>0</v>
      </c>
      <c r="J9" s="143">
        <f>VII!S23</f>
        <v>0</v>
      </c>
      <c r="K9" s="144">
        <f>VIII!S23</f>
        <v>0</v>
      </c>
      <c r="L9" s="143">
        <f>IX!S23</f>
        <v>0</v>
      </c>
      <c r="M9" s="144">
        <f>X!S23</f>
        <v>0</v>
      </c>
      <c r="N9" s="143">
        <f>XI!S23</f>
        <v>0</v>
      </c>
      <c r="O9" s="144">
        <f>XII!S23</f>
        <v>0</v>
      </c>
      <c r="P9" s="138">
        <f t="shared" si="0"/>
        <v>28.950000762939453</v>
      </c>
      <c r="Q9" s="28"/>
      <c r="S9" s="28"/>
      <c r="T9" s="33"/>
      <c r="W9" s="32"/>
    </row>
    <row r="10" spans="1:23" ht="15" customHeight="1">
      <c r="A10" s="87">
        <f>HRÁČI!B29</f>
        <v>127</v>
      </c>
      <c r="B10" s="85" t="str">
        <f>HRÁČI!C29</f>
        <v>Gavula</v>
      </c>
      <c r="C10" s="86" t="str">
        <f>HRÁČI!D29</f>
        <v>Gabriel</v>
      </c>
      <c r="D10" s="143">
        <f>I!S32</f>
        <v>-1.2200000286102295</v>
      </c>
      <c r="E10" s="144">
        <f>'II'!S32</f>
        <v>26.6899995803833</v>
      </c>
      <c r="F10" s="143">
        <f>III!S32</f>
        <v>0</v>
      </c>
      <c r="G10" s="144">
        <f>'IV'!S32</f>
        <v>15.670000076293945</v>
      </c>
      <c r="H10" s="143">
        <f>V!S32</f>
        <v>14.630000233650208</v>
      </c>
      <c r="I10" s="144">
        <f>VI!S32</f>
        <v>3.429999887943268</v>
      </c>
      <c r="J10" s="143">
        <f>VII!S32</f>
        <v>1.4799995422363281</v>
      </c>
      <c r="K10" s="144">
        <f>VIII!S32</f>
        <v>8.980000019073486</v>
      </c>
      <c r="L10" s="143">
        <f>IX!S32</f>
        <v>-31.049999713897705</v>
      </c>
      <c r="M10" s="144">
        <f>X!S32</f>
        <v>-9.600000381469727</v>
      </c>
      <c r="N10" s="143">
        <f>XI!S32</f>
        <v>5.720000505447388</v>
      </c>
      <c r="O10" s="144">
        <f>XII!S32</f>
        <v>-5.820000171661377</v>
      </c>
      <c r="P10" s="138">
        <f t="shared" si="0"/>
        <v>28.909999549388885</v>
      </c>
      <c r="Q10" s="28"/>
      <c r="S10" s="28"/>
      <c r="T10" s="33"/>
      <c r="W10" s="32"/>
    </row>
    <row r="11" spans="1:23" ht="15" customHeight="1">
      <c r="A11" s="87">
        <f>HRÁČI!B24</f>
        <v>122</v>
      </c>
      <c r="B11" s="85" t="str">
        <f>HRÁČI!C24</f>
        <v>Šereš</v>
      </c>
      <c r="C11" s="86" t="str">
        <f>HRÁČI!D24</f>
        <v>Karol</v>
      </c>
      <c r="D11" s="143">
        <f>I!S27</f>
        <v>16.330000638961792</v>
      </c>
      <c r="E11" s="144">
        <f>'II'!S27</f>
        <v>18.929999351501465</v>
      </c>
      <c r="F11" s="143">
        <f>III!S27</f>
        <v>10.469999611377716</v>
      </c>
      <c r="G11" s="144">
        <f>'IV'!S27</f>
        <v>-24.050000190734863</v>
      </c>
      <c r="H11" s="143">
        <f>V!S27</f>
        <v>15.089999794960022</v>
      </c>
      <c r="I11" s="144">
        <f>VI!S27</f>
        <v>1.3600001335144043</v>
      </c>
      <c r="J11" s="143">
        <f>VII!S27</f>
        <v>23.119999885559082</v>
      </c>
      <c r="K11" s="144">
        <f>VIII!S27</f>
        <v>-1.440000057220459</v>
      </c>
      <c r="L11" s="143">
        <f>IX!S27</f>
        <v>12.56000018119812</v>
      </c>
      <c r="M11" s="144">
        <f>X!S27</f>
        <v>-15.679999351501465</v>
      </c>
      <c r="N11" s="143">
        <f>XI!S27</f>
        <v>-12.960000038146973</v>
      </c>
      <c r="O11" s="144">
        <f>XII!S27</f>
        <v>-15.830000400543213</v>
      </c>
      <c r="P11" s="138">
        <f t="shared" si="0"/>
        <v>27.89999955892563</v>
      </c>
      <c r="Q11" s="28"/>
      <c r="S11" s="28"/>
      <c r="T11" s="33"/>
      <c r="W11" s="32"/>
    </row>
    <row r="12" spans="1:23" ht="15" customHeight="1">
      <c r="A12" s="87">
        <f>HRÁČI!B4</f>
        <v>102</v>
      </c>
      <c r="B12" s="85" t="str">
        <f>HRÁČI!C4</f>
        <v>Leskovský  </v>
      </c>
      <c r="C12" s="86" t="str">
        <f>HRÁČI!D4</f>
        <v>Roman</v>
      </c>
      <c r="D12" s="143">
        <f>I!S7</f>
        <v>13.390000581741333</v>
      </c>
      <c r="E12" s="144">
        <f>'II'!S7</f>
        <v>33.859999895095825</v>
      </c>
      <c r="F12" s="143">
        <f>III!S7</f>
        <v>17.03000020980835</v>
      </c>
      <c r="G12" s="144">
        <f>'IV'!S7</f>
        <v>-8.639999389648438</v>
      </c>
      <c r="H12" s="143">
        <f>V!S7</f>
        <v>-7.899999737739563</v>
      </c>
      <c r="I12" s="144">
        <f>VI!S7</f>
        <v>1.4400005340576172</v>
      </c>
      <c r="J12" s="143">
        <f>VII!S7</f>
        <v>-2.719999313354492</v>
      </c>
      <c r="K12" s="144">
        <f>VIII!S7</f>
        <v>-7.079999923706055</v>
      </c>
      <c r="L12" s="143">
        <f>IX!S7</f>
        <v>13.799999475479126</v>
      </c>
      <c r="M12" s="144">
        <f>X!S7</f>
        <v>2.830000400543213</v>
      </c>
      <c r="N12" s="143">
        <f>XI!S7</f>
        <v>-5.989999771118164</v>
      </c>
      <c r="O12" s="144">
        <f>XII!S7</f>
        <v>-23.339999198913574</v>
      </c>
      <c r="P12" s="138">
        <f t="shared" si="0"/>
        <v>26.680003762245178</v>
      </c>
      <c r="Q12" s="28"/>
      <c r="S12" s="28"/>
      <c r="T12" s="33"/>
      <c r="W12" s="32"/>
    </row>
    <row r="13" spans="1:23" ht="15" customHeight="1">
      <c r="A13" s="87">
        <f>HRÁČI!B10</f>
        <v>108</v>
      </c>
      <c r="B13" s="85" t="str">
        <f>HRÁČI!C10</f>
        <v>Vavríková</v>
      </c>
      <c r="C13" s="86" t="str">
        <f>HRÁČI!D10</f>
        <v>Lucia</v>
      </c>
      <c r="D13" s="143">
        <f>I!S13</f>
        <v>11.109999895095825</v>
      </c>
      <c r="E13" s="144">
        <f>'II'!S13</f>
        <v>-30.2400004863739</v>
      </c>
      <c r="F13" s="143">
        <f>III!S13</f>
        <v>-7.450000762939453</v>
      </c>
      <c r="G13" s="144">
        <f>'IV'!S13</f>
        <v>3.3299999237060547</v>
      </c>
      <c r="H13" s="143">
        <f>V!S13</f>
        <v>0</v>
      </c>
      <c r="I13" s="144">
        <f>VI!S13</f>
        <v>5.569999806582928</v>
      </c>
      <c r="J13" s="143">
        <f>VII!S13</f>
        <v>9.349999904632568</v>
      </c>
      <c r="K13" s="144">
        <f>VIII!S13</f>
        <v>14.059999942779541</v>
      </c>
      <c r="L13" s="143">
        <f>IX!S13</f>
        <v>6.860000133514404</v>
      </c>
      <c r="M13" s="144">
        <f>X!S13</f>
        <v>19.769999980926514</v>
      </c>
      <c r="N13" s="143">
        <f>XI!S13</f>
        <v>-14.489999890327454</v>
      </c>
      <c r="O13" s="144">
        <f>XII!S13</f>
        <v>-0.6899986267089844</v>
      </c>
      <c r="P13" s="138">
        <f t="shared" si="0"/>
        <v>17.179999820888042</v>
      </c>
      <c r="Q13" s="28"/>
      <c r="S13" s="28"/>
      <c r="T13" s="33"/>
      <c r="W13" s="32"/>
    </row>
    <row r="14" spans="1:23" ht="15" customHeight="1">
      <c r="A14" s="87">
        <f>HRÁČI!B8</f>
        <v>106</v>
      </c>
      <c r="B14" s="85" t="str">
        <f>HRÁČI!C8</f>
        <v>Bisák </v>
      </c>
      <c r="C14" s="86" t="str">
        <f>HRÁČI!D8</f>
        <v>Viliam</v>
      </c>
      <c r="D14" s="143">
        <f>I!S11</f>
        <v>9.170000076293945</v>
      </c>
      <c r="E14" s="144">
        <f>'II'!S11</f>
        <v>0.20999908447265625</v>
      </c>
      <c r="F14" s="143">
        <f>III!S11</f>
        <v>14.310000360012054</v>
      </c>
      <c r="G14" s="144">
        <f>'IV'!S11</f>
        <v>0</v>
      </c>
      <c r="H14" s="143">
        <f>V!S11</f>
        <v>10.85999970138073</v>
      </c>
      <c r="I14" s="144">
        <f>VI!S11</f>
        <v>51</v>
      </c>
      <c r="J14" s="143">
        <f>VII!S11</f>
        <v>-16.530000925064087</v>
      </c>
      <c r="K14" s="144">
        <f>VIII!S11</f>
        <v>11.219999611377716</v>
      </c>
      <c r="L14" s="143">
        <f>IX!S11</f>
        <v>-19.140000343322754</v>
      </c>
      <c r="M14" s="144">
        <f>X!S11</f>
        <v>-6.979999780654907</v>
      </c>
      <c r="N14" s="143">
        <f>XI!S11</f>
        <v>-22.179999232292175</v>
      </c>
      <c r="O14" s="144">
        <f>XII!S11</f>
        <v>-22.53000032901764</v>
      </c>
      <c r="P14" s="138">
        <f t="shared" si="0"/>
        <v>9.40999822318554</v>
      </c>
      <c r="Q14" s="28"/>
      <c r="S14" s="28"/>
      <c r="T14" s="22"/>
      <c r="W14" s="32"/>
    </row>
    <row r="15" spans="1:23" ht="15" customHeight="1">
      <c r="A15" s="87">
        <f>HRÁČI!B11</f>
        <v>109</v>
      </c>
      <c r="B15" s="85" t="str">
        <f>HRÁČI!C11</f>
        <v>Andraščíková  </v>
      </c>
      <c r="C15" s="86" t="str">
        <f>HRÁČI!D11</f>
        <v>Beáta</v>
      </c>
      <c r="D15" s="143">
        <f>I!S14</f>
        <v>0</v>
      </c>
      <c r="E15" s="144">
        <f>'II'!S14</f>
        <v>0</v>
      </c>
      <c r="F15" s="143">
        <f>III!S14</f>
        <v>0</v>
      </c>
      <c r="G15" s="144">
        <f>'IV'!S14</f>
        <v>0</v>
      </c>
      <c r="H15" s="143">
        <f>V!S14</f>
        <v>0</v>
      </c>
      <c r="I15" s="144">
        <f>VI!S14</f>
        <v>0</v>
      </c>
      <c r="J15" s="143">
        <f>VII!S14</f>
        <v>0</v>
      </c>
      <c r="K15" s="144">
        <f>VIII!S14</f>
        <v>0</v>
      </c>
      <c r="L15" s="143">
        <f>IX!S14</f>
        <v>0</v>
      </c>
      <c r="M15" s="144">
        <f>X!S14</f>
        <v>0</v>
      </c>
      <c r="N15" s="143">
        <f>XI!S14</f>
        <v>0</v>
      </c>
      <c r="O15" s="144">
        <f>XII!S14</f>
        <v>0</v>
      </c>
      <c r="P15" s="138">
        <f t="shared" si="0"/>
        <v>0</v>
      </c>
      <c r="Q15" s="28"/>
      <c r="S15" s="28"/>
      <c r="T15" s="22"/>
      <c r="W15" s="32"/>
    </row>
    <row r="16" spans="1:23" ht="15" customHeight="1">
      <c r="A16" s="87">
        <f>HRÁČI!B7</f>
        <v>105</v>
      </c>
      <c r="B16" s="85" t="str">
        <f>HRÁČI!C7</f>
        <v>Vavrík  </v>
      </c>
      <c r="C16" s="86" t="str">
        <f>HRÁČI!D7</f>
        <v>Ivan</v>
      </c>
      <c r="D16" s="143">
        <f>I!S10</f>
        <v>0</v>
      </c>
      <c r="E16" s="144">
        <f>'II'!S10</f>
        <v>0</v>
      </c>
      <c r="F16" s="143">
        <f>III!S10</f>
        <v>0</v>
      </c>
      <c r="G16" s="144">
        <f>'IV'!S10</f>
        <v>0</v>
      </c>
      <c r="H16" s="143">
        <f>V!S10</f>
        <v>0</v>
      </c>
      <c r="I16" s="144">
        <f>VI!S10</f>
        <v>0</v>
      </c>
      <c r="J16" s="143">
        <f>VII!S10</f>
        <v>0</v>
      </c>
      <c r="K16" s="144">
        <f>VIII!S10</f>
        <v>0</v>
      </c>
      <c r="L16" s="143">
        <f>IX!S10</f>
        <v>0</v>
      </c>
      <c r="M16" s="144">
        <f>X!S10</f>
        <v>0</v>
      </c>
      <c r="N16" s="143">
        <f>XI!S10</f>
        <v>0</v>
      </c>
      <c r="O16" s="144">
        <f>XII!S10</f>
        <v>0</v>
      </c>
      <c r="P16" s="138">
        <f t="shared" si="0"/>
        <v>0</v>
      </c>
      <c r="Q16" s="28"/>
      <c r="S16" s="28"/>
      <c r="W16" s="32"/>
    </row>
    <row r="17" spans="1:23" ht="15" customHeight="1">
      <c r="A17" s="87">
        <f>HRÁČI!B12</f>
        <v>110</v>
      </c>
      <c r="B17" s="85" t="str">
        <f>HRÁČI!C12</f>
        <v>Andraščík</v>
      </c>
      <c r="C17" s="86" t="str">
        <f>HRÁČI!D12</f>
        <v>Michal</v>
      </c>
      <c r="D17" s="143">
        <f>I!S15</f>
        <v>0</v>
      </c>
      <c r="E17" s="144">
        <f>'II'!S15</f>
        <v>0</v>
      </c>
      <c r="F17" s="143">
        <f>III!S15</f>
        <v>0</v>
      </c>
      <c r="G17" s="144">
        <f>'IV'!S15</f>
        <v>0</v>
      </c>
      <c r="H17" s="143">
        <f>V!S15</f>
        <v>0</v>
      </c>
      <c r="I17" s="144">
        <f>VI!S15</f>
        <v>0</v>
      </c>
      <c r="J17" s="143">
        <f>VII!S15</f>
        <v>0</v>
      </c>
      <c r="K17" s="144">
        <f>VIII!S15</f>
        <v>0</v>
      </c>
      <c r="L17" s="143">
        <f>IX!S15</f>
        <v>0</v>
      </c>
      <c r="M17" s="144">
        <f>X!S15</f>
        <v>0</v>
      </c>
      <c r="N17" s="143">
        <f>XI!S15</f>
        <v>0</v>
      </c>
      <c r="O17" s="144">
        <f>XII!S15</f>
        <v>0</v>
      </c>
      <c r="P17" s="138">
        <f t="shared" si="0"/>
        <v>0</v>
      </c>
      <c r="Q17" s="28"/>
      <c r="S17" s="28"/>
      <c r="W17" s="32"/>
    </row>
    <row r="18" spans="1:23" ht="15" customHeight="1">
      <c r="A18" s="87">
        <f>HRÁČI!B15</f>
        <v>113</v>
      </c>
      <c r="B18" s="85" t="str">
        <f>HRÁČI!C15</f>
        <v>Danics</v>
      </c>
      <c r="C18" s="86" t="str">
        <f>HRÁČI!D15</f>
        <v>Erich</v>
      </c>
      <c r="D18" s="143">
        <f>I!S18</f>
        <v>0</v>
      </c>
      <c r="E18" s="144">
        <f>'II'!S18</f>
        <v>0</v>
      </c>
      <c r="F18" s="143">
        <f>III!S18</f>
        <v>0</v>
      </c>
      <c r="G18" s="144">
        <f>'IV'!S18</f>
        <v>0</v>
      </c>
      <c r="H18" s="143">
        <f>V!S18</f>
        <v>0</v>
      </c>
      <c r="I18" s="144">
        <f>VI!S18</f>
        <v>0</v>
      </c>
      <c r="J18" s="143">
        <f>VII!S18</f>
        <v>0</v>
      </c>
      <c r="K18" s="144">
        <f>VIII!S18</f>
        <v>0</v>
      </c>
      <c r="L18" s="143">
        <f>IX!S18</f>
        <v>0</v>
      </c>
      <c r="M18" s="144">
        <f>X!S18</f>
        <v>0</v>
      </c>
      <c r="N18" s="143">
        <f>XI!S18</f>
        <v>0</v>
      </c>
      <c r="O18" s="144">
        <f>XII!S18</f>
        <v>0</v>
      </c>
      <c r="P18" s="138">
        <f t="shared" si="0"/>
        <v>0</v>
      </c>
      <c r="Q18" s="28"/>
      <c r="S18" s="28"/>
      <c r="W18" s="32"/>
    </row>
    <row r="19" spans="1:23" ht="15" customHeight="1">
      <c r="A19" s="87">
        <f>HRÁČI!B13</f>
        <v>111</v>
      </c>
      <c r="B19" s="85" t="str">
        <f>HRÁČI!C13</f>
        <v>Andraščíková  </v>
      </c>
      <c r="C19" s="86" t="str">
        <f>HRÁČI!D13</f>
        <v>Katarína</v>
      </c>
      <c r="D19" s="143">
        <f>I!S16</f>
        <v>0</v>
      </c>
      <c r="E19" s="144">
        <f>'II'!S16</f>
        <v>0</v>
      </c>
      <c r="F19" s="143">
        <f>III!S16</f>
        <v>0</v>
      </c>
      <c r="G19" s="144">
        <f>'IV'!S16</f>
        <v>0</v>
      </c>
      <c r="H19" s="143">
        <f>V!S16</f>
        <v>0</v>
      </c>
      <c r="I19" s="144">
        <f>VI!S16</f>
        <v>0</v>
      </c>
      <c r="J19" s="143">
        <f>VII!S16</f>
        <v>0</v>
      </c>
      <c r="K19" s="144">
        <f>VIII!S16</f>
        <v>0</v>
      </c>
      <c r="L19" s="143">
        <f>IX!S16</f>
        <v>0</v>
      </c>
      <c r="M19" s="144">
        <f>X!S16</f>
        <v>0</v>
      </c>
      <c r="N19" s="143">
        <f>XI!S16</f>
        <v>0</v>
      </c>
      <c r="O19" s="144">
        <f>XII!S16</f>
        <v>0</v>
      </c>
      <c r="P19" s="138">
        <f t="shared" si="0"/>
        <v>0</v>
      </c>
      <c r="Q19" s="28"/>
      <c r="S19" s="28"/>
      <c r="W19" s="32"/>
    </row>
    <row r="20" spans="1:23" ht="15" customHeight="1">
      <c r="A20" s="87">
        <f>HRÁČI!B23</f>
        <v>121</v>
      </c>
      <c r="B20" s="85" t="str">
        <f>HRÁČI!C23</f>
        <v>Svätojánsky</v>
      </c>
      <c r="C20" s="86" t="str">
        <f>HRÁČI!D23</f>
        <v>Daniel</v>
      </c>
      <c r="D20" s="143">
        <f>I!S26</f>
        <v>0</v>
      </c>
      <c r="E20" s="144">
        <f>'II'!S26</f>
        <v>0</v>
      </c>
      <c r="F20" s="143">
        <f>III!S26</f>
        <v>0</v>
      </c>
      <c r="G20" s="144">
        <f>'IV'!S26</f>
        <v>0</v>
      </c>
      <c r="H20" s="143">
        <f>V!S26</f>
        <v>0</v>
      </c>
      <c r="I20" s="144">
        <f>VI!S26</f>
        <v>0</v>
      </c>
      <c r="J20" s="143">
        <f>VII!S26</f>
        <v>0</v>
      </c>
      <c r="K20" s="144">
        <f>VIII!S26</f>
        <v>0</v>
      </c>
      <c r="L20" s="143">
        <f>IX!S26</f>
        <v>0</v>
      </c>
      <c r="M20" s="144">
        <f>X!S26</f>
        <v>0</v>
      </c>
      <c r="N20" s="143">
        <f>XI!S26</f>
        <v>0</v>
      </c>
      <c r="O20" s="144">
        <f>XII!S26</f>
        <v>0</v>
      </c>
      <c r="P20" s="138">
        <f t="shared" si="0"/>
        <v>0</v>
      </c>
      <c r="Q20" s="28"/>
      <c r="S20" s="28"/>
      <c r="W20" s="32"/>
    </row>
    <row r="21" spans="1:23" ht="15" customHeight="1">
      <c r="A21" s="87">
        <f>HRÁČI!B25</f>
        <v>123</v>
      </c>
      <c r="B21" s="85" t="str">
        <f>HRÁČI!C25</f>
        <v>Jamečný</v>
      </c>
      <c r="C21" s="86" t="str">
        <f>HRÁČI!D25</f>
        <v>Milan</v>
      </c>
      <c r="D21" s="143">
        <f>I!S28</f>
        <v>0</v>
      </c>
      <c r="E21" s="144">
        <f>'II'!S28</f>
        <v>0</v>
      </c>
      <c r="F21" s="143">
        <f>III!S28</f>
        <v>0</v>
      </c>
      <c r="G21" s="144">
        <f>'IV'!S28</f>
        <v>0</v>
      </c>
      <c r="H21" s="143">
        <f>V!S28</f>
        <v>0</v>
      </c>
      <c r="I21" s="144">
        <f>VI!S28</f>
        <v>0</v>
      </c>
      <c r="J21" s="143">
        <f>VII!S28</f>
        <v>0</v>
      </c>
      <c r="K21" s="144">
        <f>VIII!S28</f>
        <v>0</v>
      </c>
      <c r="L21" s="143">
        <f>IX!S28</f>
        <v>0</v>
      </c>
      <c r="M21" s="144">
        <f>X!S28</f>
        <v>0</v>
      </c>
      <c r="N21" s="143">
        <f>XI!S28</f>
        <v>0</v>
      </c>
      <c r="O21" s="144">
        <f>XII!S28</f>
        <v>0</v>
      </c>
      <c r="P21" s="138">
        <f t="shared" si="0"/>
        <v>0</v>
      </c>
      <c r="Q21" s="28"/>
      <c r="S21" s="28"/>
      <c r="W21" s="32"/>
    </row>
    <row r="22" spans="1:23" ht="15" customHeight="1">
      <c r="A22" s="87">
        <f>HRÁČI!B27</f>
        <v>125</v>
      </c>
      <c r="B22" s="85" t="str">
        <f>HRÁČI!C27</f>
        <v>Slivovič</v>
      </c>
      <c r="C22" s="86" t="str">
        <f>HRÁČI!D27</f>
        <v>Michal</v>
      </c>
      <c r="D22" s="143">
        <f>I!S30</f>
        <v>0</v>
      </c>
      <c r="E22" s="144">
        <f>'II'!S30</f>
        <v>0</v>
      </c>
      <c r="F22" s="143">
        <f>III!S30</f>
        <v>0</v>
      </c>
      <c r="G22" s="144">
        <f>'IV'!S30</f>
        <v>0</v>
      </c>
      <c r="H22" s="143">
        <f>V!S30</f>
        <v>0</v>
      </c>
      <c r="I22" s="144">
        <f>VI!S30</f>
        <v>0</v>
      </c>
      <c r="J22" s="143">
        <f>VII!S30</f>
        <v>0</v>
      </c>
      <c r="K22" s="144">
        <f>VIII!S30</f>
        <v>0</v>
      </c>
      <c r="L22" s="143">
        <f>IX!S30</f>
        <v>0</v>
      </c>
      <c r="M22" s="144">
        <f>X!S30</f>
        <v>0</v>
      </c>
      <c r="N22" s="143">
        <f>XI!S30</f>
        <v>0</v>
      </c>
      <c r="O22" s="144">
        <f>XII!S30</f>
        <v>0</v>
      </c>
      <c r="P22" s="138">
        <f t="shared" si="0"/>
        <v>0</v>
      </c>
      <c r="Q22" s="28"/>
      <c r="S22" s="28"/>
      <c r="W22" s="32"/>
    </row>
    <row r="23" spans="1:23" ht="15" customHeight="1">
      <c r="A23" s="87">
        <f>HRÁČI!B34</f>
        <v>132</v>
      </c>
      <c r="B23" s="85">
        <f>HRÁČI!C34</f>
        <v>0</v>
      </c>
      <c r="C23" s="86">
        <f>HRÁČI!D34</f>
        <v>0</v>
      </c>
      <c r="D23" s="143">
        <f>I!S37</f>
        <v>0</v>
      </c>
      <c r="E23" s="144">
        <f>'II'!S37</f>
        <v>0</v>
      </c>
      <c r="F23" s="143">
        <f>III!S37</f>
        <v>0</v>
      </c>
      <c r="G23" s="144">
        <f>'IV'!S37</f>
        <v>0</v>
      </c>
      <c r="H23" s="143">
        <f>V!S37</f>
        <v>0</v>
      </c>
      <c r="I23" s="144">
        <f>VI!S37</f>
        <v>0</v>
      </c>
      <c r="J23" s="143">
        <f>VII!S37</f>
        <v>0</v>
      </c>
      <c r="K23" s="144">
        <f>VIII!S37</f>
        <v>0</v>
      </c>
      <c r="L23" s="143">
        <f>IX!S37</f>
        <v>0</v>
      </c>
      <c r="M23" s="144">
        <f>X!S37</f>
        <v>0</v>
      </c>
      <c r="N23" s="143">
        <f>XI!S37</f>
        <v>0</v>
      </c>
      <c r="O23" s="144">
        <f>XII!S37</f>
        <v>0</v>
      </c>
      <c r="P23" s="138">
        <f t="shared" si="0"/>
        <v>0</v>
      </c>
      <c r="Q23" s="28"/>
      <c r="S23" s="28"/>
      <c r="W23" s="32"/>
    </row>
    <row r="24" spans="1:23" ht="15" customHeight="1">
      <c r="A24" s="87">
        <f>HRÁČI!B35</f>
        <v>133</v>
      </c>
      <c r="B24" s="85">
        <f>HRÁČI!C35</f>
        <v>0</v>
      </c>
      <c r="C24" s="86">
        <f>HRÁČI!D35</f>
        <v>0</v>
      </c>
      <c r="D24" s="143">
        <f>I!S38</f>
        <v>0</v>
      </c>
      <c r="E24" s="144">
        <f>'II'!S38</f>
        <v>0</v>
      </c>
      <c r="F24" s="143">
        <f>III!S38</f>
        <v>0</v>
      </c>
      <c r="G24" s="144">
        <f>'IV'!S38</f>
        <v>0</v>
      </c>
      <c r="H24" s="143">
        <f>V!S38</f>
        <v>0</v>
      </c>
      <c r="I24" s="144">
        <f>VI!S38</f>
        <v>0</v>
      </c>
      <c r="J24" s="143">
        <f>VII!S38</f>
        <v>0</v>
      </c>
      <c r="K24" s="144">
        <f>VIII!S38</f>
        <v>0</v>
      </c>
      <c r="L24" s="143">
        <f>IX!S38</f>
        <v>0</v>
      </c>
      <c r="M24" s="144">
        <f>X!S38</f>
        <v>0</v>
      </c>
      <c r="N24" s="143">
        <f>XI!S38</f>
        <v>0</v>
      </c>
      <c r="O24" s="144">
        <f>XII!S38</f>
        <v>0</v>
      </c>
      <c r="P24" s="138">
        <f t="shared" si="0"/>
        <v>0</v>
      </c>
      <c r="Q24" s="28"/>
      <c r="S24" s="28"/>
      <c r="W24" s="32"/>
    </row>
    <row r="25" spans="1:23" ht="15" customHeight="1">
      <c r="A25" s="87">
        <f>HRÁČI!B36</f>
        <v>134</v>
      </c>
      <c r="B25" s="85">
        <f>HRÁČI!C36</f>
        <v>0</v>
      </c>
      <c r="C25" s="86">
        <f>HRÁČI!D36</f>
        <v>0</v>
      </c>
      <c r="D25" s="143">
        <f>I!S39</f>
        <v>0</v>
      </c>
      <c r="E25" s="144">
        <f>'II'!S39</f>
        <v>0</v>
      </c>
      <c r="F25" s="143">
        <f>III!S39</f>
        <v>0</v>
      </c>
      <c r="G25" s="144">
        <f>'IV'!S39</f>
        <v>0</v>
      </c>
      <c r="H25" s="143">
        <f>V!S39</f>
        <v>0</v>
      </c>
      <c r="I25" s="144">
        <f>VI!S39</f>
        <v>0</v>
      </c>
      <c r="J25" s="143">
        <f>VII!S39</f>
        <v>0</v>
      </c>
      <c r="K25" s="144">
        <f>VIII!S39</f>
        <v>0</v>
      </c>
      <c r="L25" s="143">
        <f>IX!S39</f>
        <v>0</v>
      </c>
      <c r="M25" s="144">
        <f>X!S39</f>
        <v>0</v>
      </c>
      <c r="N25" s="143">
        <f>XI!S39</f>
        <v>0</v>
      </c>
      <c r="O25" s="144">
        <f>XII!S39</f>
        <v>0</v>
      </c>
      <c r="P25" s="138">
        <f t="shared" si="0"/>
        <v>0</v>
      </c>
      <c r="Q25" s="28"/>
      <c r="S25" s="28"/>
      <c r="W25" s="32"/>
    </row>
    <row r="26" spans="1:23" ht="15" customHeight="1">
      <c r="A26" s="87">
        <f>HRÁČI!B37</f>
        <v>135</v>
      </c>
      <c r="B26" s="85">
        <f>HRÁČI!C37</f>
        <v>0</v>
      </c>
      <c r="C26" s="86">
        <f>HRÁČI!D37</f>
        <v>0</v>
      </c>
      <c r="D26" s="143">
        <f>I!S40</f>
        <v>0</v>
      </c>
      <c r="E26" s="144">
        <f>'II'!S40</f>
        <v>0</v>
      </c>
      <c r="F26" s="143">
        <f>III!S40</f>
        <v>0</v>
      </c>
      <c r="G26" s="144">
        <f>'IV'!S40</f>
        <v>0</v>
      </c>
      <c r="H26" s="143">
        <f>V!S40</f>
        <v>0</v>
      </c>
      <c r="I26" s="144">
        <f>VI!S40</f>
        <v>0</v>
      </c>
      <c r="J26" s="143">
        <f>VII!S40</f>
        <v>0</v>
      </c>
      <c r="K26" s="144">
        <f>VIII!S40</f>
        <v>0</v>
      </c>
      <c r="L26" s="143">
        <f>IX!S40</f>
        <v>0</v>
      </c>
      <c r="M26" s="144">
        <f>X!S40</f>
        <v>0</v>
      </c>
      <c r="N26" s="143">
        <f>XI!S40</f>
        <v>0</v>
      </c>
      <c r="O26" s="144">
        <f>XII!S40</f>
        <v>0</v>
      </c>
      <c r="P26" s="138">
        <f t="shared" si="0"/>
        <v>0</v>
      </c>
      <c r="Q26" s="28"/>
      <c r="S26" s="28"/>
      <c r="W26" s="32"/>
    </row>
    <row r="27" spans="1:23" ht="15" customHeight="1">
      <c r="A27" s="87">
        <f>HRÁČI!B19</f>
        <v>117</v>
      </c>
      <c r="B27" s="85">
        <f>HRÁČI!C19</f>
        <v>0</v>
      </c>
      <c r="C27" s="86">
        <f>HRÁČI!D19</f>
        <v>0</v>
      </c>
      <c r="D27" s="143">
        <f>I!S22</f>
        <v>0</v>
      </c>
      <c r="E27" s="144">
        <f>'II'!S22</f>
        <v>0</v>
      </c>
      <c r="F27" s="143">
        <f>III!S22</f>
        <v>0</v>
      </c>
      <c r="G27" s="144">
        <f>'IV'!S22</f>
        <v>0</v>
      </c>
      <c r="H27" s="143">
        <f>V!S22</f>
        <v>0</v>
      </c>
      <c r="I27" s="144">
        <f>VI!S22</f>
        <v>0</v>
      </c>
      <c r="J27" s="143">
        <f>VII!S22</f>
        <v>0</v>
      </c>
      <c r="K27" s="144">
        <f>VIII!S22</f>
        <v>0</v>
      </c>
      <c r="L27" s="143">
        <f>IX!S22</f>
        <v>0</v>
      </c>
      <c r="M27" s="144">
        <f>X!S22</f>
        <v>0</v>
      </c>
      <c r="N27" s="143">
        <f>XI!S22</f>
        <v>0</v>
      </c>
      <c r="O27" s="144">
        <f>XII!S22</f>
        <v>0</v>
      </c>
      <c r="P27" s="138">
        <f t="shared" si="0"/>
        <v>0</v>
      </c>
      <c r="Q27" s="28"/>
      <c r="S27" s="28"/>
      <c r="W27" s="32"/>
    </row>
    <row r="28" spans="1:23" ht="15" customHeight="1">
      <c r="A28" s="87">
        <f>HRÁČI!B16</f>
        <v>114</v>
      </c>
      <c r="B28" s="85">
        <f>HRÁČI!C16</f>
        <v>0</v>
      </c>
      <c r="C28" s="86">
        <f>HRÁČI!D16</f>
        <v>0</v>
      </c>
      <c r="D28" s="143">
        <f>I!S19</f>
        <v>0</v>
      </c>
      <c r="E28" s="144">
        <f>'II'!S19</f>
        <v>0</v>
      </c>
      <c r="F28" s="143">
        <f>III!S19</f>
        <v>0</v>
      </c>
      <c r="G28" s="144">
        <f>'IV'!S19</f>
        <v>0</v>
      </c>
      <c r="H28" s="143">
        <f>V!S19</f>
        <v>0</v>
      </c>
      <c r="I28" s="144">
        <f>VI!S19</f>
        <v>0</v>
      </c>
      <c r="J28" s="143">
        <f>VII!S19</f>
        <v>0</v>
      </c>
      <c r="K28" s="144">
        <f>VIII!S19</f>
        <v>0</v>
      </c>
      <c r="L28" s="143">
        <f>IX!S19</f>
        <v>0</v>
      </c>
      <c r="M28" s="144">
        <f>X!S19</f>
        <v>0</v>
      </c>
      <c r="N28" s="143">
        <f>XI!S19</f>
        <v>0</v>
      </c>
      <c r="O28" s="144">
        <f>XII!S19</f>
        <v>0</v>
      </c>
      <c r="P28" s="138">
        <f t="shared" si="0"/>
        <v>0</v>
      </c>
      <c r="Q28" s="28"/>
      <c r="S28" s="28"/>
      <c r="W28" s="32"/>
    </row>
    <row r="29" spans="1:23" ht="15" customHeight="1">
      <c r="A29" s="87">
        <f>HRÁČI!B14</f>
        <v>112</v>
      </c>
      <c r="B29" s="85">
        <f>HRÁČI!C14</f>
        <v>0</v>
      </c>
      <c r="C29" s="86">
        <f>HRÁČI!D14</f>
        <v>0</v>
      </c>
      <c r="D29" s="143">
        <f>I!S17</f>
        <v>0</v>
      </c>
      <c r="E29" s="144">
        <f>'II'!S17</f>
        <v>0</v>
      </c>
      <c r="F29" s="143">
        <f>III!S17</f>
        <v>0</v>
      </c>
      <c r="G29" s="144">
        <f>'IV'!S17</f>
        <v>0</v>
      </c>
      <c r="H29" s="143">
        <f>V!S17</f>
        <v>0</v>
      </c>
      <c r="I29" s="144">
        <f>VI!S17</f>
        <v>0</v>
      </c>
      <c r="J29" s="143">
        <f>VII!S17</f>
        <v>0</v>
      </c>
      <c r="K29" s="144">
        <f>VIII!S17</f>
        <v>0</v>
      </c>
      <c r="L29" s="143">
        <f>IX!S17</f>
        <v>0</v>
      </c>
      <c r="M29" s="144">
        <f>X!S17</f>
        <v>0</v>
      </c>
      <c r="N29" s="143">
        <f>XI!S17</f>
        <v>0</v>
      </c>
      <c r="O29" s="144">
        <f>XII!S17</f>
        <v>0</v>
      </c>
      <c r="P29" s="138">
        <f t="shared" si="0"/>
        <v>0</v>
      </c>
      <c r="Q29" s="28"/>
      <c r="S29" s="28"/>
      <c r="W29" s="32"/>
    </row>
    <row r="30" spans="1:23" ht="15" customHeight="1">
      <c r="A30" s="87">
        <f>HRÁČI!B30</f>
        <v>128</v>
      </c>
      <c r="B30" s="85" t="str">
        <f>HRÁČI!C30</f>
        <v>Alfoldy</v>
      </c>
      <c r="C30" s="86" t="str">
        <f>HRÁČI!D30</f>
        <v>František</v>
      </c>
      <c r="D30" s="143">
        <f>I!S33</f>
        <v>6.960000038146973</v>
      </c>
      <c r="E30" s="144">
        <f>'II'!S33</f>
        <v>-16.439999103546143</v>
      </c>
      <c r="F30" s="143">
        <f>III!S33</f>
        <v>0.3400001525878906</v>
      </c>
      <c r="G30" s="144">
        <f>'IV'!S33</f>
        <v>0</v>
      </c>
      <c r="H30" s="143">
        <f>V!S33</f>
        <v>0</v>
      </c>
      <c r="I30" s="144">
        <f>VI!S33</f>
        <v>0</v>
      </c>
      <c r="J30" s="143">
        <f>VII!S33</f>
        <v>0</v>
      </c>
      <c r="K30" s="144">
        <f>VIII!S33</f>
        <v>0</v>
      </c>
      <c r="L30" s="143">
        <f>IX!S33</f>
        <v>0</v>
      </c>
      <c r="M30" s="144">
        <f>X!S33</f>
        <v>0</v>
      </c>
      <c r="N30" s="143">
        <f>XI!S33</f>
        <v>0</v>
      </c>
      <c r="O30" s="144">
        <f>XII!S33</f>
        <v>0</v>
      </c>
      <c r="P30" s="138">
        <f t="shared" si="0"/>
        <v>-9.13999891281128</v>
      </c>
      <c r="Q30" s="28"/>
      <c r="S30" s="28"/>
      <c r="W30" s="32"/>
    </row>
    <row r="31" spans="1:23" ht="15" customHeight="1">
      <c r="A31" s="87">
        <f>HRÁČI!B9</f>
        <v>107</v>
      </c>
      <c r="B31" s="85" t="str">
        <f>HRÁČI!C9</f>
        <v>Hegyi </v>
      </c>
      <c r="C31" s="86" t="str">
        <f>HRÁČI!D9</f>
        <v>Juraj</v>
      </c>
      <c r="D31" s="143">
        <f>I!S12</f>
        <v>-9.550000190734863</v>
      </c>
      <c r="E31" s="144">
        <f>'II'!S12</f>
        <v>42.700000286102295</v>
      </c>
      <c r="F31" s="143">
        <f>III!S12</f>
        <v>0</v>
      </c>
      <c r="G31" s="144">
        <f>'IV'!S12</f>
        <v>-21.260000467300415</v>
      </c>
      <c r="H31" s="143">
        <f>V!S12</f>
        <v>-20.859999656677246</v>
      </c>
      <c r="I31" s="144">
        <f>VI!S12</f>
        <v>0</v>
      </c>
      <c r="J31" s="143">
        <f>VII!S12</f>
        <v>20.380000114440918</v>
      </c>
      <c r="K31" s="144">
        <f>VIII!S12</f>
        <v>-35.260000228881836</v>
      </c>
      <c r="L31" s="143">
        <f>IX!S12</f>
        <v>0</v>
      </c>
      <c r="M31" s="144">
        <f>X!S12</f>
        <v>0</v>
      </c>
      <c r="N31" s="143">
        <f>XI!S12</f>
        <v>0</v>
      </c>
      <c r="O31" s="144">
        <f>XII!S12</f>
        <v>-24.329999089241028</v>
      </c>
      <c r="P31" s="138">
        <f t="shared" si="0"/>
        <v>-48.179999232292175</v>
      </c>
      <c r="Q31" s="28"/>
      <c r="S31" s="28"/>
      <c r="W31" s="32"/>
    </row>
    <row r="32" spans="1:23" ht="15" customHeight="1">
      <c r="A32" s="87">
        <f>HRÁČI!B28</f>
        <v>126</v>
      </c>
      <c r="B32" s="85" t="str">
        <f>HRÁČI!C28</f>
        <v>Dohnány</v>
      </c>
      <c r="C32" s="86" t="str">
        <f>HRÁČI!D28</f>
        <v>Roman</v>
      </c>
      <c r="D32" s="143">
        <f>I!S31</f>
        <v>-24.350000381469727</v>
      </c>
      <c r="E32" s="144">
        <f>'II'!S31</f>
        <v>0</v>
      </c>
      <c r="F32" s="143">
        <f>III!S31</f>
        <v>-2.4900002479553223</v>
      </c>
      <c r="G32" s="144">
        <f>'IV'!S31</f>
        <v>0</v>
      </c>
      <c r="H32" s="143">
        <f>V!S31</f>
        <v>0</v>
      </c>
      <c r="I32" s="144">
        <f>VI!S31</f>
        <v>0</v>
      </c>
      <c r="J32" s="143">
        <f>VII!S31</f>
        <v>0</v>
      </c>
      <c r="K32" s="144">
        <f>VIII!S31</f>
        <v>-2.179999351501465</v>
      </c>
      <c r="L32" s="143">
        <f>IX!S31</f>
        <v>0</v>
      </c>
      <c r="M32" s="144">
        <f>X!S31</f>
        <v>-19.459999084472656</v>
      </c>
      <c r="N32" s="143">
        <f>XI!S31</f>
        <v>0</v>
      </c>
      <c r="O32" s="144">
        <f>XII!S31</f>
        <v>0</v>
      </c>
      <c r="P32" s="138">
        <f t="shared" si="0"/>
        <v>-48.47999906539917</v>
      </c>
      <c r="Q32" s="28"/>
      <c r="S32" s="28"/>
      <c r="W32" s="32"/>
    </row>
    <row r="33" spans="1:23" ht="15" customHeight="1">
      <c r="A33" s="87">
        <f>HRÁČI!B6</f>
        <v>104</v>
      </c>
      <c r="B33" s="85" t="str">
        <f>HRÁČI!C6</f>
        <v>Vavrík  </v>
      </c>
      <c r="C33" s="86" t="str">
        <f>HRÁČI!D6</f>
        <v>Roman</v>
      </c>
      <c r="D33" s="143">
        <f>I!S9</f>
        <v>18.279999494552612</v>
      </c>
      <c r="E33" s="144">
        <f>'II'!S9</f>
        <v>-12.90999984741211</v>
      </c>
      <c r="F33" s="143">
        <f>III!S9</f>
        <v>-28.350000381469727</v>
      </c>
      <c r="G33" s="144">
        <f>'IV'!S9</f>
        <v>-5.419999837875366</v>
      </c>
      <c r="H33" s="143">
        <f>V!S9</f>
        <v>-9.829999580979347</v>
      </c>
      <c r="I33" s="144">
        <f>VI!S9</f>
        <v>-16.820000916719437</v>
      </c>
      <c r="J33" s="143">
        <f>VII!S9</f>
        <v>-17.90000009536743</v>
      </c>
      <c r="K33" s="144">
        <f>VIII!S9</f>
        <v>-4.21999979019165</v>
      </c>
      <c r="L33" s="143">
        <f>IX!S9</f>
        <v>0.40000057220458984</v>
      </c>
      <c r="M33" s="144">
        <f>X!S9</f>
        <v>12.079999923706055</v>
      </c>
      <c r="N33" s="143">
        <f>XI!S9</f>
        <v>-10.84000015258789</v>
      </c>
      <c r="O33" s="144">
        <f>XII!S9</f>
        <v>19.040000915527344</v>
      </c>
      <c r="P33" s="138">
        <f t="shared" si="0"/>
        <v>-56.48999969661236</v>
      </c>
      <c r="Q33" s="28"/>
      <c r="S33" s="28"/>
      <c r="W33" s="32"/>
    </row>
    <row r="34" spans="1:23" ht="15" customHeight="1">
      <c r="A34" s="87">
        <f>HRÁČI!B5</f>
        <v>103</v>
      </c>
      <c r="B34" s="85" t="str">
        <f>HRÁČI!C5</f>
        <v>Kazimír </v>
      </c>
      <c r="C34" s="86" t="str">
        <f>HRÁČI!D5</f>
        <v>Jozef</v>
      </c>
      <c r="D34" s="143">
        <f>I!S8</f>
        <v>-19.26000091433525</v>
      </c>
      <c r="E34" s="144">
        <f>'II'!S8</f>
        <v>-8.449999809265137</v>
      </c>
      <c r="F34" s="143">
        <f>III!S8</f>
        <v>9.989999771118164</v>
      </c>
      <c r="G34" s="144">
        <f>'IV'!S8</f>
        <v>6.609999656677246</v>
      </c>
      <c r="H34" s="143">
        <f>V!S8</f>
        <v>2.9100000858306885</v>
      </c>
      <c r="I34" s="144">
        <f>VI!S8</f>
        <v>-10.829999655485153</v>
      </c>
      <c r="J34" s="143">
        <f>VII!S8</f>
        <v>-17.700000941753387</v>
      </c>
      <c r="K34" s="144">
        <f>VIII!S8</f>
        <v>-36.63999938964844</v>
      </c>
      <c r="L34" s="143">
        <f>IX!S8</f>
        <v>2.1999998092651367</v>
      </c>
      <c r="M34" s="144">
        <f>X!S8</f>
        <v>-2.9999998807907104</v>
      </c>
      <c r="N34" s="143">
        <f>XI!S8</f>
        <v>7.920000076293945</v>
      </c>
      <c r="O34" s="144">
        <f>XII!S8</f>
        <v>0</v>
      </c>
      <c r="P34" s="138">
        <f t="shared" si="0"/>
        <v>-66.2500011920929</v>
      </c>
      <c r="Q34" s="28"/>
      <c r="S34" s="28"/>
      <c r="W34" s="32"/>
    </row>
    <row r="35" spans="1:23" ht="15" customHeight="1">
      <c r="A35" s="87">
        <f>HRÁČI!B33</f>
        <v>131</v>
      </c>
      <c r="B35" s="85" t="str">
        <f>HRÁČI!C33</f>
        <v>Gregor</v>
      </c>
      <c r="C35" s="86" t="str">
        <f>HRÁČI!D33</f>
        <v>Vladimír</v>
      </c>
      <c r="D35" s="143">
        <f>I!S36</f>
        <v>0</v>
      </c>
      <c r="E35" s="144">
        <f>'II'!S36</f>
        <v>-12.240000009536743</v>
      </c>
      <c r="F35" s="143">
        <f>III!S36</f>
        <v>-4.480000019073486</v>
      </c>
      <c r="G35" s="144">
        <f>'IV'!S36</f>
        <v>-10.289999723434448</v>
      </c>
      <c r="H35" s="143">
        <f>V!S36</f>
        <v>8.519999980926514</v>
      </c>
      <c r="I35" s="144">
        <f>VI!S36</f>
        <v>-26.479999542236328</v>
      </c>
      <c r="J35" s="143">
        <f>VII!S36</f>
        <v>-5.979999780654907</v>
      </c>
      <c r="K35" s="144">
        <f>VIII!S36</f>
        <v>-3.0399999618530273</v>
      </c>
      <c r="L35" s="143">
        <f>IX!S36</f>
        <v>-21.589999198913574</v>
      </c>
      <c r="M35" s="144">
        <f>X!S36</f>
        <v>-19.799999713897705</v>
      </c>
      <c r="N35" s="143">
        <f>XI!S36</f>
        <v>13.019999980926514</v>
      </c>
      <c r="O35" s="144">
        <f>XII!S36</f>
        <v>0</v>
      </c>
      <c r="P35" s="138">
        <f t="shared" si="0"/>
        <v>-82.35999798774719</v>
      </c>
      <c r="Q35" s="28"/>
      <c r="S35" s="28"/>
      <c r="W35" s="32"/>
    </row>
    <row r="36" spans="1:23" ht="15" customHeight="1">
      <c r="A36" s="87">
        <f>HRÁČI!B17</f>
        <v>115</v>
      </c>
      <c r="B36" s="85" t="str">
        <f>HRÁČI!C17</f>
        <v>Rigo</v>
      </c>
      <c r="C36" s="86" t="str">
        <f>HRÁČI!D17</f>
        <v>Ľudovít</v>
      </c>
      <c r="D36" s="143">
        <f>I!S20</f>
        <v>-0.6499999761581421</v>
      </c>
      <c r="E36" s="144">
        <f>'II'!S20</f>
        <v>-38.28000068664551</v>
      </c>
      <c r="F36" s="143">
        <f>III!S20</f>
        <v>-36.86000061035156</v>
      </c>
      <c r="G36" s="144">
        <f>'IV'!S20</f>
        <v>5.069999884814024</v>
      </c>
      <c r="H36" s="143">
        <f>V!S20</f>
        <v>-20.669999599456787</v>
      </c>
      <c r="I36" s="144">
        <f>VI!S20</f>
        <v>0</v>
      </c>
      <c r="J36" s="143">
        <f>VII!S20</f>
        <v>0</v>
      </c>
      <c r="K36" s="144">
        <f>VIII!S20</f>
        <v>0</v>
      </c>
      <c r="L36" s="143">
        <f>IX!S20</f>
        <v>0</v>
      </c>
      <c r="M36" s="144">
        <f>X!S20</f>
        <v>0</v>
      </c>
      <c r="N36" s="143">
        <f>XI!S20</f>
        <v>0</v>
      </c>
      <c r="O36" s="144">
        <f>XII!S20</f>
        <v>0</v>
      </c>
      <c r="P36" s="138">
        <f t="shared" si="0"/>
        <v>-91.39000098779798</v>
      </c>
      <c r="Q36" s="28"/>
      <c r="S36" s="28"/>
      <c r="W36" s="32"/>
    </row>
    <row r="37" spans="1:23" ht="15" customHeight="1">
      <c r="A37" s="87">
        <f>HRÁČI!B32</f>
        <v>130</v>
      </c>
      <c r="B37" s="85" t="str">
        <f>HRÁČI!C32</f>
        <v>Lahučký</v>
      </c>
      <c r="C37" s="86" t="str">
        <f>HRÁČI!D32</f>
        <v>Alojz</v>
      </c>
      <c r="D37" s="143">
        <f>I!S35</f>
        <v>-14.140000119805336</v>
      </c>
      <c r="E37" s="144">
        <f>'II'!S35</f>
        <v>-33.579998314380646</v>
      </c>
      <c r="F37" s="143">
        <f>III!S35</f>
        <v>-4.53000020980835</v>
      </c>
      <c r="G37" s="144">
        <f>'IV'!S35</f>
        <v>-22.449999809265137</v>
      </c>
      <c r="H37" s="143">
        <f>V!S35</f>
        <v>-31.1899995803833</v>
      </c>
      <c r="I37" s="144">
        <f>VI!S35</f>
        <v>-12.900000039488077</v>
      </c>
      <c r="J37" s="143">
        <f>VII!S35</f>
        <v>0</v>
      </c>
      <c r="K37" s="144">
        <f>VIII!S35</f>
        <v>0</v>
      </c>
      <c r="L37" s="143">
        <f>IX!S35</f>
        <v>0.8700001239776611</v>
      </c>
      <c r="M37" s="144">
        <f>X!S35</f>
        <v>0</v>
      </c>
      <c r="N37" s="143">
        <f>XI!S35</f>
        <v>0</v>
      </c>
      <c r="O37" s="144">
        <f>XII!S35</f>
        <v>0</v>
      </c>
      <c r="P37" s="138">
        <f t="shared" si="0"/>
        <v>-117.91999794915318</v>
      </c>
      <c r="Q37" s="28"/>
      <c r="S37" s="28"/>
      <c r="W37" s="32"/>
    </row>
    <row r="38" spans="1:23" ht="15" customHeight="1">
      <c r="A38" s="87">
        <f>HRÁČI!B26</f>
        <v>124</v>
      </c>
      <c r="B38" s="85" t="str">
        <f>HRÁČI!C26</f>
        <v>Biely</v>
      </c>
      <c r="C38" s="86" t="str">
        <f>HRÁČI!D26</f>
        <v>Peter</v>
      </c>
      <c r="D38" s="143">
        <f>I!S29</f>
        <v>-11.980000495910645</v>
      </c>
      <c r="E38" s="144">
        <f>'II'!S29</f>
        <v>-44.650001525878906</v>
      </c>
      <c r="F38" s="143">
        <f>III!S29</f>
        <v>-10.159999618306756</v>
      </c>
      <c r="G38" s="144">
        <f>'IV'!S29</f>
        <v>15.500000953674316</v>
      </c>
      <c r="H38" s="143">
        <f>V!S29</f>
        <v>-22.21999979019165</v>
      </c>
      <c r="I38" s="144">
        <f>VI!S29</f>
        <v>0</v>
      </c>
      <c r="J38" s="143">
        <f>VII!S29</f>
        <v>-23.93000030517578</v>
      </c>
      <c r="K38" s="144">
        <f>VIII!S29</f>
        <v>-16.160000324249268</v>
      </c>
      <c r="L38" s="143">
        <f>IX!S29</f>
        <v>0</v>
      </c>
      <c r="M38" s="144">
        <f>X!S29</f>
        <v>0.03999999165534973</v>
      </c>
      <c r="N38" s="143">
        <f>XI!S29</f>
        <v>-5.050000011920929</v>
      </c>
      <c r="O38" s="144">
        <f>XII!S29</f>
        <v>0</v>
      </c>
      <c r="P38" s="138">
        <f t="shared" si="0"/>
        <v>-118.61000112630427</v>
      </c>
      <c r="Q38" s="28"/>
      <c r="S38" s="28"/>
      <c r="W38" s="32"/>
    </row>
    <row r="39" spans="1:22" ht="15.75" customHeight="1">
      <c r="A39" s="28"/>
      <c r="B39" s="28"/>
      <c r="C39" s="28"/>
      <c r="D39" s="162">
        <f>SUM(D4:D38)</f>
        <v>-2.2649765014648438E-06</v>
      </c>
      <c r="E39" s="162">
        <f aca="true" t="shared" si="1" ref="E39:P39">SUM(E4:E38)</f>
        <v>1.7881393432617188E-07</v>
      </c>
      <c r="F39" s="162">
        <f t="shared" si="1"/>
        <v>-2.3934990167617798E-06</v>
      </c>
      <c r="G39" s="162">
        <f t="shared" si="1"/>
        <v>1.3820827007293701E-06</v>
      </c>
      <c r="H39" s="162">
        <f t="shared" si="1"/>
        <v>3.382563591003418E-06</v>
      </c>
      <c r="I39" s="162">
        <f t="shared" si="1"/>
        <v>3.46451997756958E-07</v>
      </c>
      <c r="J39" s="162">
        <f t="shared" si="1"/>
        <v>-1.0505318641662598E-06</v>
      </c>
      <c r="K39" s="162">
        <f t="shared" si="1"/>
        <v>5.811452865600586E-07</v>
      </c>
      <c r="L39" s="162">
        <f t="shared" si="1"/>
        <v>3.2745301723480225E-06</v>
      </c>
      <c r="M39" s="162">
        <f t="shared" si="1"/>
        <v>8.642673492431641E-07</v>
      </c>
      <c r="N39" s="162">
        <f t="shared" si="1"/>
        <v>1.9669532775878906E-06</v>
      </c>
      <c r="O39" s="162">
        <f t="shared" si="1"/>
        <v>3.337860107421875E-06</v>
      </c>
      <c r="P39" s="162">
        <f t="shared" si="1"/>
        <v>9.605661034584045E-06</v>
      </c>
      <c r="R39" s="22"/>
      <c r="T39" s="22"/>
      <c r="U39" s="22"/>
      <c r="V39" s="22"/>
    </row>
    <row r="40" spans="1:22" ht="15.75" customHeight="1">
      <c r="A40" s="28"/>
      <c r="B40" s="28"/>
      <c r="C40" s="28"/>
      <c r="D40" s="28"/>
      <c r="E40" s="33"/>
      <c r="F40" s="28"/>
      <c r="G40" s="28"/>
      <c r="H40" s="32"/>
      <c r="P40" s="22"/>
      <c r="R40" s="22"/>
      <c r="T40" s="22"/>
      <c r="U40" s="22"/>
      <c r="V40" s="22"/>
    </row>
    <row r="41" spans="1:22" ht="15.75" customHeight="1">
      <c r="A41" s="28"/>
      <c r="B41" s="28"/>
      <c r="C41" s="28"/>
      <c r="D41" s="28"/>
      <c r="E41" s="33"/>
      <c r="F41" s="28"/>
      <c r="G41" s="28"/>
      <c r="H41" s="32"/>
      <c r="P41" s="22"/>
      <c r="R41" s="22"/>
      <c r="T41" s="22"/>
      <c r="U41" s="22"/>
      <c r="V41" s="22"/>
    </row>
    <row r="42" spans="1:22" ht="15.75" customHeight="1">
      <c r="A42" s="28"/>
      <c r="B42" s="28"/>
      <c r="C42" s="28"/>
      <c r="D42" s="28"/>
      <c r="E42" s="33"/>
      <c r="F42" s="28"/>
      <c r="G42" s="28"/>
      <c r="H42" s="32"/>
      <c r="P42" s="22"/>
      <c r="R42" s="22"/>
      <c r="T42" s="22"/>
      <c r="U42" s="22"/>
      <c r="V42" s="22"/>
    </row>
    <row r="43" spans="1:22" ht="15.75" customHeight="1">
      <c r="A43" s="28"/>
      <c r="B43" s="28"/>
      <c r="C43" s="28"/>
      <c r="D43" s="28"/>
      <c r="E43" s="33"/>
      <c r="F43" s="28"/>
      <c r="G43" s="28"/>
      <c r="H43" s="32"/>
      <c r="P43" s="22"/>
      <c r="R43" s="22"/>
      <c r="T43" s="22"/>
      <c r="U43" s="22"/>
      <c r="V43" s="22"/>
    </row>
    <row r="44" spans="1:22" ht="15.75" customHeight="1">
      <c r="A44" s="28"/>
      <c r="B44" s="28"/>
      <c r="C44" s="28"/>
      <c r="D44" s="28"/>
      <c r="E44" s="33"/>
      <c r="F44" s="28"/>
      <c r="G44" s="28"/>
      <c r="H44" s="32"/>
      <c r="P44" s="22"/>
      <c r="R44" s="22"/>
      <c r="T44" s="22"/>
      <c r="U44" s="22"/>
      <c r="V44" s="22"/>
    </row>
    <row r="45" spans="1:22" ht="15.75" customHeight="1">
      <c r="A45" s="28"/>
      <c r="B45" s="28"/>
      <c r="C45" s="28"/>
      <c r="D45" s="28"/>
      <c r="E45" s="33"/>
      <c r="F45" s="28"/>
      <c r="G45" s="28"/>
      <c r="H45" s="32"/>
      <c r="P45" s="22"/>
      <c r="R45" s="22"/>
      <c r="T45" s="22"/>
      <c r="U45" s="22"/>
      <c r="V45" s="22"/>
    </row>
    <row r="46" spans="1:22" ht="15.75" customHeight="1">
      <c r="A46" s="28"/>
      <c r="B46" s="28"/>
      <c r="C46" s="28"/>
      <c r="D46" s="28"/>
      <c r="F46" s="28"/>
      <c r="G46" s="28"/>
      <c r="H46" s="32"/>
      <c r="P46" s="22"/>
      <c r="R46" s="22"/>
      <c r="T46" s="22"/>
      <c r="U46" s="22"/>
      <c r="V46" s="22"/>
    </row>
    <row r="47" spans="1:22" ht="15.75" customHeight="1">
      <c r="A47" s="28"/>
      <c r="B47" s="28"/>
      <c r="C47" s="28"/>
      <c r="D47" s="28"/>
      <c r="F47" s="28"/>
      <c r="G47" s="28"/>
      <c r="H47" s="32"/>
      <c r="P47" s="22"/>
      <c r="R47" s="22"/>
      <c r="T47" s="22"/>
      <c r="U47" s="22"/>
      <c r="V47" s="22"/>
    </row>
    <row r="48" spans="1:22" ht="15.75" customHeight="1">
      <c r="A48" s="28"/>
      <c r="B48" s="28"/>
      <c r="C48" s="28"/>
      <c r="D48" s="28"/>
      <c r="E48" s="28"/>
      <c r="F48" s="28"/>
      <c r="G48" s="28"/>
      <c r="H48" s="32"/>
      <c r="P48" s="22"/>
      <c r="R48" s="22"/>
      <c r="T48" s="22"/>
      <c r="U48" s="22"/>
      <c r="V48" s="22"/>
    </row>
    <row r="49" spans="1:22" ht="15.75" customHeight="1">
      <c r="A49" s="28"/>
      <c r="B49" s="28"/>
      <c r="C49" s="28"/>
      <c r="D49" s="28"/>
      <c r="E49" s="28"/>
      <c r="F49" s="28"/>
      <c r="G49" s="28"/>
      <c r="H49" s="32"/>
      <c r="P49" s="22"/>
      <c r="R49" s="22"/>
      <c r="T49" s="22"/>
      <c r="U49" s="22"/>
      <c r="V49" s="22"/>
    </row>
    <row r="50" spans="1:22" ht="15.75" customHeight="1">
      <c r="A50" s="22"/>
      <c r="B50" s="28"/>
      <c r="C50" s="28"/>
      <c r="E50" s="28"/>
      <c r="F50" s="28"/>
      <c r="G50" s="28"/>
      <c r="P50" s="22"/>
      <c r="R50" s="22"/>
      <c r="T50" s="22"/>
      <c r="U50" s="22"/>
      <c r="V50" s="22"/>
    </row>
    <row r="51" spans="1:22" ht="15.75" customHeight="1">
      <c r="A51" s="22"/>
      <c r="B51" s="28"/>
      <c r="C51" s="28"/>
      <c r="E51" s="28"/>
      <c r="F51" s="28"/>
      <c r="G51" s="28"/>
      <c r="P51" s="22"/>
      <c r="R51" s="22"/>
      <c r="T51" s="22"/>
      <c r="U51" s="22"/>
      <c r="V51" s="22"/>
    </row>
    <row r="52" spans="1:22" ht="15.75" customHeight="1">
      <c r="A52" s="22"/>
      <c r="B52" s="28"/>
      <c r="C52" s="28"/>
      <c r="E52" s="28"/>
      <c r="F52" s="28"/>
      <c r="G52" s="28"/>
      <c r="P52" s="22"/>
      <c r="R52" s="22"/>
      <c r="T52" s="22"/>
      <c r="U52" s="22"/>
      <c r="V52" s="22"/>
    </row>
    <row r="53" spans="1:22" ht="15.75" customHeight="1">
      <c r="A53" s="22"/>
      <c r="B53" s="28"/>
      <c r="C53" s="28"/>
      <c r="E53" s="28"/>
      <c r="F53" s="28"/>
      <c r="G53" s="28"/>
      <c r="P53" s="22"/>
      <c r="R53" s="22"/>
      <c r="T53" s="22"/>
      <c r="U53" s="22"/>
      <c r="V53" s="22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2">
    <mergeCell ref="B1:E1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30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39818</v>
      </c>
      <c r="D4" s="20"/>
      <c r="E4" s="190">
        <f>COUNTIF(E6:E40,"&gt;0")</f>
        <v>18</v>
      </c>
      <c r="F4" s="125">
        <f>SUM(F6:F40)</f>
        <v>1.4901161193847656E-07</v>
      </c>
      <c r="G4" s="197" t="s">
        <v>118</v>
      </c>
      <c r="H4" s="198"/>
      <c r="I4" s="198"/>
      <c r="J4" s="199"/>
      <c r="K4" s="190">
        <f>COUNTIF(K6:K40,"&gt;0")</f>
        <v>18</v>
      </c>
      <c r="L4" s="125">
        <f>SUM(L6:L40)</f>
        <v>6.556510925292969E-07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5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-10.5600004196167</v>
      </c>
      <c r="G6" s="129">
        <v>106</v>
      </c>
      <c r="H6" s="168">
        <f aca="true" t="shared" si="0" ref="H6:H40">I6-F6</f>
        <v>10.800000414252281</v>
      </c>
      <c r="I6" s="130">
        <v>0.23999999463558197</v>
      </c>
      <c r="J6" s="21">
        <v>10</v>
      </c>
      <c r="K6" s="175">
        <v>3</v>
      </c>
      <c r="L6" s="128">
        <v>4.349999904632568</v>
      </c>
      <c r="M6" s="129">
        <v>66</v>
      </c>
      <c r="N6" s="168">
        <f aca="true" t="shared" si="1" ref="N6:N40">O6-L6</f>
        <v>1.8000001907348633</v>
      </c>
      <c r="O6" s="130">
        <v>6.150000095367432</v>
      </c>
      <c r="P6" s="21">
        <v>15</v>
      </c>
      <c r="Q6" s="131">
        <f aca="true" t="shared" si="2" ref="Q6:Q40">F6+L6</f>
        <v>-6.210000514984131</v>
      </c>
      <c r="R6" s="170">
        <f aca="true" t="shared" si="3" ref="R6:R40">G6+M6</f>
        <v>172</v>
      </c>
      <c r="S6" s="132">
        <f aca="true" t="shared" si="4" ref="S6:S40">I6+O6</f>
        <v>6.390000090003014</v>
      </c>
      <c r="T6" s="68">
        <f aca="true" t="shared" si="5" ref="T6:T40">J6+P6</f>
        <v>25</v>
      </c>
      <c r="U6" s="97"/>
      <c r="V6" s="69"/>
      <c r="W6" s="70">
        <f>T6+U6+V6</f>
        <v>25</v>
      </c>
      <c r="AA6" s="19"/>
    </row>
    <row r="7" spans="1:23" ht="15.75" customHeight="1">
      <c r="A7" s="8">
        <v>9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2</v>
      </c>
      <c r="F7" s="128">
        <v>8.0600004196167</v>
      </c>
      <c r="G7" s="129">
        <v>75</v>
      </c>
      <c r="H7" s="168">
        <f t="shared" si="0"/>
        <v>9.050000190734863</v>
      </c>
      <c r="I7" s="130">
        <v>17.110000610351562</v>
      </c>
      <c r="J7" s="21">
        <v>16</v>
      </c>
      <c r="K7" s="175">
        <v>1</v>
      </c>
      <c r="L7" s="128">
        <v>-7.420000076293945</v>
      </c>
      <c r="M7" s="129">
        <v>42</v>
      </c>
      <c r="N7" s="168">
        <f t="shared" si="1"/>
        <v>3.700000047683716</v>
      </c>
      <c r="O7" s="130">
        <v>-3.7200000286102295</v>
      </c>
      <c r="P7" s="21">
        <v>5</v>
      </c>
      <c r="Q7" s="131">
        <f t="shared" si="2"/>
        <v>0.6400003433227539</v>
      </c>
      <c r="R7" s="170">
        <f t="shared" si="3"/>
        <v>117</v>
      </c>
      <c r="S7" s="132">
        <f t="shared" si="4"/>
        <v>13.390000581741333</v>
      </c>
      <c r="T7" s="68">
        <f t="shared" si="5"/>
        <v>21</v>
      </c>
      <c r="U7" s="97"/>
      <c r="V7" s="69">
        <v>1</v>
      </c>
      <c r="W7" s="70">
        <f>T7+U7+V7</f>
        <v>22</v>
      </c>
    </row>
    <row r="8" spans="1:23" ht="15.75" customHeight="1">
      <c r="A8" s="8">
        <v>16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3</v>
      </c>
      <c r="F8" s="128">
        <v>-8.640000343322754</v>
      </c>
      <c r="G8" s="129">
        <v>0</v>
      </c>
      <c r="H8" s="168">
        <f t="shared" si="0"/>
        <v>-10.40000057220459</v>
      </c>
      <c r="I8" s="130">
        <v>-19.040000915527344</v>
      </c>
      <c r="J8" s="21">
        <v>2</v>
      </c>
      <c r="K8" s="175">
        <v>5</v>
      </c>
      <c r="L8" s="128">
        <v>0.18000000715255737</v>
      </c>
      <c r="M8" s="129">
        <v>41</v>
      </c>
      <c r="N8" s="168">
        <f t="shared" si="1"/>
        <v>-0.4000000059604645</v>
      </c>
      <c r="O8" s="130">
        <v>-0.2199999988079071</v>
      </c>
      <c r="P8" s="21">
        <v>7</v>
      </c>
      <c r="Q8" s="131">
        <f t="shared" si="2"/>
        <v>-8.460000336170197</v>
      </c>
      <c r="R8" s="170">
        <f t="shared" si="3"/>
        <v>41</v>
      </c>
      <c r="S8" s="132">
        <f t="shared" si="4"/>
        <v>-19.26000091433525</v>
      </c>
      <c r="T8" s="68">
        <f t="shared" si="5"/>
        <v>9</v>
      </c>
      <c r="U8" s="97"/>
      <c r="V8" s="69"/>
      <c r="W8" s="70">
        <f>T8+U8+V8</f>
        <v>9</v>
      </c>
    </row>
    <row r="9" spans="1:23" ht="15.75" customHeight="1">
      <c r="A9" s="8">
        <v>4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3</v>
      </c>
      <c r="F9" s="128">
        <v>10.880000114440918</v>
      </c>
      <c r="G9" s="129">
        <v>80</v>
      </c>
      <c r="H9" s="168">
        <f t="shared" si="0"/>
        <v>5.59999942779541</v>
      </c>
      <c r="I9" s="130">
        <v>16.479999542236328</v>
      </c>
      <c r="J9" s="21">
        <v>15</v>
      </c>
      <c r="K9" s="175">
        <v>1</v>
      </c>
      <c r="L9" s="128">
        <v>6.5</v>
      </c>
      <c r="M9" s="129">
        <v>0</v>
      </c>
      <c r="N9" s="168">
        <f t="shared" si="1"/>
        <v>-4.700000047683716</v>
      </c>
      <c r="O9" s="130">
        <v>1.7999999523162842</v>
      </c>
      <c r="P9" s="21">
        <v>11</v>
      </c>
      <c r="Q9" s="131">
        <f t="shared" si="2"/>
        <v>17.380000114440918</v>
      </c>
      <c r="R9" s="170">
        <f t="shared" si="3"/>
        <v>80</v>
      </c>
      <c r="S9" s="132">
        <f t="shared" si="4"/>
        <v>18.279999494552612</v>
      </c>
      <c r="T9" s="68">
        <f t="shared" si="5"/>
        <v>26</v>
      </c>
      <c r="U9" s="97"/>
      <c r="V9" s="69"/>
      <c r="W9" s="70">
        <f>T9+U9+V9</f>
        <v>26</v>
      </c>
    </row>
    <row r="10" spans="1:23" ht="15.75" customHeight="1">
      <c r="A10" s="8">
        <v>19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7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4</v>
      </c>
      <c r="F11" s="128">
        <v>-0.8199999928474426</v>
      </c>
      <c r="G11" s="129">
        <v>131</v>
      </c>
      <c r="H11" s="168">
        <f t="shared" si="0"/>
        <v>6.200000107288361</v>
      </c>
      <c r="I11" s="130">
        <v>5.380000114440918</v>
      </c>
      <c r="J11" s="21">
        <v>12</v>
      </c>
      <c r="K11" s="175">
        <v>2</v>
      </c>
      <c r="L11" s="128">
        <v>2.440000057220459</v>
      </c>
      <c r="M11" s="129">
        <v>40</v>
      </c>
      <c r="N11" s="168">
        <f t="shared" si="1"/>
        <v>1.3499999046325684</v>
      </c>
      <c r="O11" s="130">
        <v>3.7899999618530273</v>
      </c>
      <c r="P11" s="21">
        <v>12</v>
      </c>
      <c r="Q11" s="131">
        <f t="shared" si="2"/>
        <v>1.6200000643730164</v>
      </c>
      <c r="R11" s="170">
        <f t="shared" si="3"/>
        <v>171</v>
      </c>
      <c r="S11" s="132">
        <f t="shared" si="4"/>
        <v>9.170000076293945</v>
      </c>
      <c r="T11" s="68">
        <f t="shared" si="5"/>
        <v>24</v>
      </c>
      <c r="U11" s="97"/>
      <c r="V11" s="69">
        <v>3</v>
      </c>
      <c r="W11" s="70">
        <f>T11+U11+V11</f>
        <v>27</v>
      </c>
    </row>
    <row r="12" spans="1:23" ht="15.75" customHeight="1">
      <c r="A12" s="8">
        <v>13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5</v>
      </c>
      <c r="F12" s="128">
        <v>5.320000171661377</v>
      </c>
      <c r="G12" s="129">
        <v>50</v>
      </c>
      <c r="H12" s="168">
        <f t="shared" si="0"/>
        <v>2.299999713897705</v>
      </c>
      <c r="I12" s="130">
        <v>7.619999885559082</v>
      </c>
      <c r="J12" s="21">
        <v>13</v>
      </c>
      <c r="K12" s="175">
        <v>2</v>
      </c>
      <c r="L12" s="128">
        <v>-16.31999969482422</v>
      </c>
      <c r="M12" s="129">
        <v>29</v>
      </c>
      <c r="N12" s="168">
        <f t="shared" si="1"/>
        <v>-0.8500003814697266</v>
      </c>
      <c r="O12" s="130">
        <v>-17.170000076293945</v>
      </c>
      <c r="P12" s="21">
        <v>2</v>
      </c>
      <c r="Q12" s="131">
        <f t="shared" si="2"/>
        <v>-10.999999523162842</v>
      </c>
      <c r="R12" s="170">
        <f t="shared" si="3"/>
        <v>79</v>
      </c>
      <c r="S12" s="132">
        <f t="shared" si="4"/>
        <v>-9.550000190734863</v>
      </c>
      <c r="T12" s="68">
        <f t="shared" si="5"/>
        <v>15</v>
      </c>
      <c r="U12" s="97"/>
      <c r="V12" s="69"/>
      <c r="W12" s="70">
        <f>T12+U12+V12</f>
        <v>15</v>
      </c>
    </row>
    <row r="13" spans="1:23" ht="15.75" customHeight="1">
      <c r="A13" s="8">
        <v>3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3</v>
      </c>
      <c r="F13" s="128">
        <v>8.319999694824219</v>
      </c>
      <c r="G13" s="129">
        <v>22</v>
      </c>
      <c r="H13" s="168">
        <f t="shared" si="0"/>
        <v>-5.999999761581421</v>
      </c>
      <c r="I13" s="130">
        <v>2.319999933242798</v>
      </c>
      <c r="J13" s="21">
        <v>11</v>
      </c>
      <c r="K13" s="175">
        <v>2</v>
      </c>
      <c r="L13" s="128">
        <v>2.640000104904175</v>
      </c>
      <c r="M13" s="129">
        <v>64</v>
      </c>
      <c r="N13" s="168">
        <f t="shared" si="1"/>
        <v>6.1499998569488525</v>
      </c>
      <c r="O13" s="130">
        <v>8.789999961853027</v>
      </c>
      <c r="P13" s="21">
        <v>16</v>
      </c>
      <c r="Q13" s="131">
        <f t="shared" si="2"/>
        <v>10.959999799728394</v>
      </c>
      <c r="R13" s="170">
        <f t="shared" si="3"/>
        <v>86</v>
      </c>
      <c r="S13" s="132">
        <f t="shared" si="4"/>
        <v>11.109999895095825</v>
      </c>
      <c r="T13" s="68">
        <f t="shared" si="5"/>
        <v>27</v>
      </c>
      <c r="U13" s="97">
        <v>1</v>
      </c>
      <c r="V13" s="69"/>
      <c r="W13" s="70">
        <f>T13+U13+V13</f>
        <v>28</v>
      </c>
    </row>
    <row r="14" spans="1:23" ht="15.75" customHeight="1">
      <c r="A14" s="8">
        <v>20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21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22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23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24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25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11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>
        <v>5</v>
      </c>
      <c r="F20" s="128">
        <v>1.0800000429153442</v>
      </c>
      <c r="G20" s="129">
        <v>12</v>
      </c>
      <c r="H20" s="168">
        <f t="shared" si="0"/>
        <v>-3.399999976158142</v>
      </c>
      <c r="I20" s="130">
        <v>-2.319999933242798</v>
      </c>
      <c r="J20" s="21">
        <v>8</v>
      </c>
      <c r="K20" s="175">
        <v>3</v>
      </c>
      <c r="L20" s="128">
        <v>-0.5299999713897705</v>
      </c>
      <c r="M20" s="129">
        <v>68</v>
      </c>
      <c r="N20" s="168">
        <f t="shared" si="1"/>
        <v>2.1999999284744263</v>
      </c>
      <c r="O20" s="130">
        <v>1.6699999570846558</v>
      </c>
      <c r="P20" s="21">
        <v>10</v>
      </c>
      <c r="Q20" s="131">
        <f t="shared" si="2"/>
        <v>0.5500000715255737</v>
      </c>
      <c r="R20" s="170">
        <f t="shared" si="3"/>
        <v>80</v>
      </c>
      <c r="S20" s="132">
        <f t="shared" si="4"/>
        <v>-0.6499999761581421</v>
      </c>
      <c r="T20" s="68">
        <f t="shared" si="5"/>
        <v>18</v>
      </c>
      <c r="U20" s="97"/>
      <c r="V20" s="69"/>
      <c r="W20" s="70">
        <f>T20+U20+V20</f>
        <v>18</v>
      </c>
    </row>
    <row r="21" spans="1:23" ht="15.75" customHeight="1">
      <c r="A21" s="8">
        <v>18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1</v>
      </c>
      <c r="F21" s="128">
        <v>-10.479999542236328</v>
      </c>
      <c r="G21" s="129">
        <v>0</v>
      </c>
      <c r="H21" s="168">
        <f t="shared" si="0"/>
        <v>-8.30000114440918</v>
      </c>
      <c r="I21" s="130">
        <v>-18.780000686645508</v>
      </c>
      <c r="J21" s="21">
        <v>3</v>
      </c>
      <c r="K21" s="175">
        <v>5</v>
      </c>
      <c r="L21" s="128">
        <v>-11.279999732971191</v>
      </c>
      <c r="M21" s="129">
        <v>0</v>
      </c>
      <c r="N21" s="168">
        <f t="shared" si="1"/>
        <v>-6.550000190734863</v>
      </c>
      <c r="O21" s="130">
        <v>-17.829999923706055</v>
      </c>
      <c r="P21" s="21">
        <v>1</v>
      </c>
      <c r="Q21" s="131">
        <f t="shared" si="2"/>
        <v>-21.75999927520752</v>
      </c>
      <c r="R21" s="170">
        <f t="shared" si="3"/>
        <v>0</v>
      </c>
      <c r="S21" s="132">
        <f t="shared" si="4"/>
        <v>-36.61000061035156</v>
      </c>
      <c r="T21" s="68">
        <f t="shared" si="5"/>
        <v>4</v>
      </c>
      <c r="U21" s="97"/>
      <c r="V21" s="69"/>
      <c r="W21" s="70">
        <f>T21+U21+V21</f>
        <v>4</v>
      </c>
    </row>
    <row r="22" spans="1:23" ht="15.75" customHeight="1">
      <c r="A22" s="8">
        <v>26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27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2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1</v>
      </c>
      <c r="F24" s="128">
        <v>9</v>
      </c>
      <c r="G24" s="129">
        <v>68</v>
      </c>
      <c r="H24" s="168">
        <f t="shared" si="0"/>
        <v>5.300000190734863</v>
      </c>
      <c r="I24" s="130">
        <v>14.300000190734863</v>
      </c>
      <c r="J24" s="21">
        <v>14</v>
      </c>
      <c r="K24" s="175">
        <v>2</v>
      </c>
      <c r="L24" s="128">
        <v>11.239999771118164</v>
      </c>
      <c r="M24" s="129">
        <v>0</v>
      </c>
      <c r="N24" s="168">
        <f t="shared" si="1"/>
        <v>-6.649999618530273</v>
      </c>
      <c r="O24" s="130">
        <v>4.590000152587891</v>
      </c>
      <c r="P24" s="21">
        <v>13</v>
      </c>
      <c r="Q24" s="131">
        <f t="shared" si="2"/>
        <v>20.239999771118164</v>
      </c>
      <c r="R24" s="170">
        <f t="shared" si="3"/>
        <v>68</v>
      </c>
      <c r="S24" s="132">
        <f t="shared" si="4"/>
        <v>18.890000343322754</v>
      </c>
      <c r="T24" s="68">
        <f t="shared" si="5"/>
        <v>27</v>
      </c>
      <c r="U24" s="97">
        <v>2</v>
      </c>
      <c r="V24" s="69"/>
      <c r="W24" s="70">
        <f>T24+U24+V24</f>
        <v>29</v>
      </c>
    </row>
    <row r="25" spans="1:23" ht="15.75" customHeight="1">
      <c r="A25" s="8">
        <v>10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2</v>
      </c>
      <c r="F25" s="128">
        <v>-19</v>
      </c>
      <c r="G25" s="129">
        <v>0</v>
      </c>
      <c r="H25" s="168">
        <f t="shared" si="0"/>
        <v>-5.950000762939453</v>
      </c>
      <c r="I25" s="130">
        <v>-24.950000762939453</v>
      </c>
      <c r="J25" s="21">
        <v>1</v>
      </c>
      <c r="K25" s="175">
        <v>5</v>
      </c>
      <c r="L25" s="128">
        <v>11.100000381469727</v>
      </c>
      <c r="M25" s="129">
        <v>90</v>
      </c>
      <c r="N25" s="168">
        <f t="shared" si="1"/>
        <v>6.94999885559082</v>
      </c>
      <c r="O25" s="130">
        <v>18.049999237060547</v>
      </c>
      <c r="P25" s="21">
        <v>18</v>
      </c>
      <c r="Q25" s="131">
        <f t="shared" si="2"/>
        <v>-7.899999618530273</v>
      </c>
      <c r="R25" s="170">
        <f t="shared" si="3"/>
        <v>90</v>
      </c>
      <c r="S25" s="132">
        <f t="shared" si="4"/>
        <v>-6.900001525878906</v>
      </c>
      <c r="T25" s="68">
        <f t="shared" si="5"/>
        <v>19</v>
      </c>
      <c r="U25" s="97"/>
      <c r="V25" s="69"/>
      <c r="W25" s="70">
        <f>T25+U25+V25</f>
        <v>19</v>
      </c>
    </row>
    <row r="26" spans="1:23" ht="15.75" customHeight="1">
      <c r="A26" s="8">
        <v>28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6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2</v>
      </c>
      <c r="F27" s="128">
        <v>16.84000015258789</v>
      </c>
      <c r="G27" s="129">
        <v>44</v>
      </c>
      <c r="H27" s="168">
        <f t="shared" si="0"/>
        <v>2.8500003814697266</v>
      </c>
      <c r="I27" s="130">
        <v>19.690000534057617</v>
      </c>
      <c r="J27" s="21">
        <v>18</v>
      </c>
      <c r="K27" s="175">
        <v>1</v>
      </c>
      <c r="L27" s="128">
        <v>-1.059999942779541</v>
      </c>
      <c r="M27" s="129">
        <v>12</v>
      </c>
      <c r="N27" s="168">
        <f t="shared" si="1"/>
        <v>-2.299999952316284</v>
      </c>
      <c r="O27" s="130">
        <v>-3.359999895095825</v>
      </c>
      <c r="P27" s="21">
        <v>6</v>
      </c>
      <c r="Q27" s="131">
        <f t="shared" si="2"/>
        <v>15.78000020980835</v>
      </c>
      <c r="R27" s="170">
        <f t="shared" si="3"/>
        <v>56</v>
      </c>
      <c r="S27" s="132">
        <f t="shared" si="4"/>
        <v>16.330000638961792</v>
      </c>
      <c r="T27" s="68">
        <f t="shared" si="5"/>
        <v>24</v>
      </c>
      <c r="U27" s="97"/>
      <c r="V27" s="69"/>
      <c r="W27" s="70">
        <f>T27+U27+V27</f>
        <v>24</v>
      </c>
    </row>
    <row r="28" spans="1:23" ht="15.75" customHeight="1">
      <c r="A28" s="8">
        <v>29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15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4</v>
      </c>
      <c r="F29" s="128">
        <v>0.9800000190734863</v>
      </c>
      <c r="G29" s="129">
        <v>62</v>
      </c>
      <c r="H29" s="168">
        <f t="shared" si="0"/>
        <v>-4.150000095367432</v>
      </c>
      <c r="I29" s="130">
        <v>-3.1700000762939453</v>
      </c>
      <c r="J29" s="21">
        <v>7</v>
      </c>
      <c r="K29" s="175">
        <v>3</v>
      </c>
      <c r="L29" s="128">
        <v>2.5899999141693115</v>
      </c>
      <c r="M29" s="129">
        <v>0</v>
      </c>
      <c r="N29" s="168">
        <f t="shared" si="1"/>
        <v>-11.40000033378601</v>
      </c>
      <c r="O29" s="130">
        <v>-8.8100004196167</v>
      </c>
      <c r="P29" s="21">
        <v>4</v>
      </c>
      <c r="Q29" s="131">
        <f t="shared" si="2"/>
        <v>3.569999933242798</v>
      </c>
      <c r="R29" s="170">
        <f t="shared" si="3"/>
        <v>62</v>
      </c>
      <c r="S29" s="132">
        <f t="shared" si="4"/>
        <v>-11.980000495910645</v>
      </c>
      <c r="T29" s="68">
        <f t="shared" si="5"/>
        <v>11</v>
      </c>
      <c r="U29" s="97"/>
      <c r="V29" s="69"/>
      <c r="W29" s="70">
        <f>T29+U29+V29</f>
        <v>11</v>
      </c>
    </row>
    <row r="30" spans="1:23" ht="15.75" customHeight="1">
      <c r="A30" s="8">
        <v>30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17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>
        <v>2</v>
      </c>
      <c r="F31" s="128">
        <v>-5.900000095367432</v>
      </c>
      <c r="G31" s="129">
        <v>0</v>
      </c>
      <c r="H31" s="168">
        <f t="shared" si="0"/>
        <v>-5.950000286102295</v>
      </c>
      <c r="I31" s="130">
        <v>-11.850000381469727</v>
      </c>
      <c r="J31" s="21">
        <v>5</v>
      </c>
      <c r="K31" s="175">
        <v>4</v>
      </c>
      <c r="L31" s="128">
        <v>-9.100000381469727</v>
      </c>
      <c r="M31" s="129">
        <v>0</v>
      </c>
      <c r="N31" s="168">
        <f t="shared" si="1"/>
        <v>-3.3999996185302734</v>
      </c>
      <c r="O31" s="130">
        <v>-12.5</v>
      </c>
      <c r="P31" s="21">
        <v>3</v>
      </c>
      <c r="Q31" s="131">
        <f t="shared" si="2"/>
        <v>-15.000000476837158</v>
      </c>
      <c r="R31" s="170">
        <f t="shared" si="3"/>
        <v>0</v>
      </c>
      <c r="S31" s="132">
        <f t="shared" si="4"/>
        <v>-24.350000381469727</v>
      </c>
      <c r="T31" s="68">
        <f t="shared" si="5"/>
        <v>8</v>
      </c>
      <c r="U31" s="97"/>
      <c r="V31" s="69"/>
      <c r="W31" s="70">
        <f>T31+U31+V31</f>
        <v>8</v>
      </c>
    </row>
    <row r="32" spans="1:23" ht="15.75" customHeight="1">
      <c r="A32" s="8">
        <v>12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4</v>
      </c>
      <c r="F32" s="128">
        <v>-0.1599999964237213</v>
      </c>
      <c r="G32" s="129">
        <v>76</v>
      </c>
      <c r="H32" s="168">
        <f t="shared" si="0"/>
        <v>-2.0500000417232513</v>
      </c>
      <c r="I32" s="130">
        <v>-2.2100000381469727</v>
      </c>
      <c r="J32" s="21">
        <v>9</v>
      </c>
      <c r="K32" s="175">
        <v>3</v>
      </c>
      <c r="L32" s="128">
        <v>-6.409999847412109</v>
      </c>
      <c r="M32" s="129">
        <v>94</v>
      </c>
      <c r="N32" s="168">
        <f t="shared" si="1"/>
        <v>7.3999998569488525</v>
      </c>
      <c r="O32" s="130">
        <v>0.9900000095367432</v>
      </c>
      <c r="P32" s="21">
        <v>9</v>
      </c>
      <c r="Q32" s="131">
        <f t="shared" si="2"/>
        <v>-6.569999843835831</v>
      </c>
      <c r="R32" s="170">
        <f t="shared" si="3"/>
        <v>170</v>
      </c>
      <c r="S32" s="132">
        <f t="shared" si="4"/>
        <v>-1.2200000286102295</v>
      </c>
      <c r="T32" s="68">
        <f t="shared" si="5"/>
        <v>18</v>
      </c>
      <c r="U32" s="97"/>
      <c r="V32" s="69"/>
      <c r="W32" s="70">
        <f>T32+U32+V32</f>
        <v>18</v>
      </c>
    </row>
    <row r="33" spans="1:23" ht="15.75" customHeight="1">
      <c r="A33" s="8">
        <v>8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>
        <v>5</v>
      </c>
      <c r="F33" s="128">
        <v>-6.400000095367432</v>
      </c>
      <c r="G33" s="129">
        <v>42</v>
      </c>
      <c r="H33" s="168">
        <f t="shared" si="0"/>
        <v>1.0999999046325684</v>
      </c>
      <c r="I33" s="130">
        <v>-5.300000190734863</v>
      </c>
      <c r="J33" s="21">
        <v>6</v>
      </c>
      <c r="K33" s="175">
        <v>4</v>
      </c>
      <c r="L33" s="128">
        <v>5.460000038146973</v>
      </c>
      <c r="M33" s="129">
        <v>68</v>
      </c>
      <c r="N33" s="168">
        <f t="shared" si="1"/>
        <v>6.800000190734863</v>
      </c>
      <c r="O33" s="130">
        <v>12.260000228881836</v>
      </c>
      <c r="P33" s="21">
        <v>17</v>
      </c>
      <c r="Q33" s="131">
        <f t="shared" si="2"/>
        <v>-0.940000057220459</v>
      </c>
      <c r="R33" s="170">
        <f t="shared" si="3"/>
        <v>110</v>
      </c>
      <c r="S33" s="132">
        <f t="shared" si="4"/>
        <v>6.960000038146973</v>
      </c>
      <c r="T33" s="68">
        <f t="shared" si="5"/>
        <v>23</v>
      </c>
      <c r="U33" s="97"/>
      <c r="V33" s="69"/>
      <c r="W33" s="70">
        <f>T33+U33+V33</f>
        <v>23</v>
      </c>
    </row>
    <row r="34" spans="1:23" ht="15.75" customHeight="1">
      <c r="A34" s="8">
        <v>1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7.559999942779541</v>
      </c>
      <c r="G34" s="129">
        <v>98</v>
      </c>
      <c r="H34" s="168">
        <f t="shared" si="0"/>
        <v>11.300000667572021</v>
      </c>
      <c r="I34" s="130">
        <v>18.860000610351562</v>
      </c>
      <c r="J34" s="21">
        <v>17</v>
      </c>
      <c r="K34" s="175">
        <v>1</v>
      </c>
      <c r="L34" s="128">
        <v>1.9800000190734863</v>
      </c>
      <c r="M34" s="129">
        <v>40</v>
      </c>
      <c r="N34" s="168">
        <f t="shared" si="1"/>
        <v>3.3000001907348633</v>
      </c>
      <c r="O34" s="130">
        <v>5.28000020980835</v>
      </c>
      <c r="P34" s="21">
        <v>14</v>
      </c>
      <c r="Q34" s="131">
        <f t="shared" si="2"/>
        <v>9.539999961853027</v>
      </c>
      <c r="R34" s="170">
        <f t="shared" si="3"/>
        <v>138</v>
      </c>
      <c r="S34" s="132">
        <f t="shared" si="4"/>
        <v>24.140000820159912</v>
      </c>
      <c r="T34" s="68">
        <f t="shared" si="5"/>
        <v>31</v>
      </c>
      <c r="U34" s="97">
        <v>3</v>
      </c>
      <c r="V34" s="69">
        <v>2</v>
      </c>
      <c r="W34" s="169">
        <f>T34+U34+V34</f>
        <v>36</v>
      </c>
    </row>
    <row r="35" spans="1:23" ht="15.75" customHeight="1">
      <c r="A35" s="8">
        <v>14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1</v>
      </c>
      <c r="F35" s="128">
        <v>-6.079999923706055</v>
      </c>
      <c r="G35" s="129">
        <v>0</v>
      </c>
      <c r="H35" s="168">
        <f t="shared" si="0"/>
        <v>-8.300000190734863</v>
      </c>
      <c r="I35" s="130">
        <v>-14.380000114440918</v>
      </c>
      <c r="J35" s="21">
        <v>4</v>
      </c>
      <c r="K35" s="175">
        <v>4</v>
      </c>
      <c r="L35" s="128">
        <v>3.640000104904175</v>
      </c>
      <c r="M35" s="129">
        <v>0</v>
      </c>
      <c r="N35" s="168">
        <f t="shared" si="1"/>
        <v>-3.400000110268593</v>
      </c>
      <c r="O35" s="130">
        <v>0.23999999463558197</v>
      </c>
      <c r="P35" s="21">
        <v>8</v>
      </c>
      <c r="Q35" s="131">
        <f t="shared" si="2"/>
        <v>-2.43999981880188</v>
      </c>
      <c r="R35" s="170">
        <f t="shared" si="3"/>
        <v>0</v>
      </c>
      <c r="S35" s="132">
        <f t="shared" si="4"/>
        <v>-14.140000119805336</v>
      </c>
      <c r="T35" s="68">
        <f t="shared" si="5"/>
        <v>12</v>
      </c>
      <c r="U35" s="97"/>
      <c r="V35" s="69"/>
      <c r="W35" s="70">
        <f>T35+U35+V35</f>
        <v>12</v>
      </c>
    </row>
    <row r="36" spans="1:23" ht="15.75" customHeight="1">
      <c r="A36" s="8">
        <v>31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/>
      <c r="F36" s="128"/>
      <c r="G36" s="129"/>
      <c r="H36" s="168">
        <f t="shared" si="0"/>
        <v>0</v>
      </c>
      <c r="I36" s="130"/>
      <c r="J36" s="21"/>
      <c r="K36" s="175"/>
      <c r="L36" s="128"/>
      <c r="M36" s="129"/>
      <c r="N36" s="168">
        <f t="shared" si="1"/>
        <v>0</v>
      </c>
      <c r="O36" s="130"/>
      <c r="P36" s="21"/>
      <c r="Q36" s="131">
        <f t="shared" si="2"/>
        <v>0</v>
      </c>
      <c r="R36" s="170">
        <f t="shared" si="3"/>
        <v>0</v>
      </c>
      <c r="S36" s="132">
        <f t="shared" si="4"/>
        <v>0</v>
      </c>
      <c r="T36" s="68">
        <f t="shared" si="5"/>
        <v>0</v>
      </c>
      <c r="U36" s="97"/>
      <c r="V36" s="69"/>
      <c r="W36" s="191" t="s">
        <v>128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18</v>
      </c>
      <c r="F41" s="124"/>
      <c r="G41" s="7"/>
      <c r="H41" s="7">
        <f>SUM(H6:H40)</f>
        <v>-1.8328428268432617E-06</v>
      </c>
      <c r="I41" s="7">
        <f>SUM(I6:I40)</f>
        <v>-1.6838312149047852E-06</v>
      </c>
      <c r="J41" s="7"/>
      <c r="K41" s="124"/>
      <c r="L41" s="124"/>
      <c r="M41" s="7"/>
      <c r="N41" s="7">
        <f>SUM(N6:N40)</f>
        <v>-1.2367963790893555E-06</v>
      </c>
      <c r="O41" s="7">
        <f>SUM(O6:O40)</f>
        <v>-5.811452865600586E-07</v>
      </c>
      <c r="P41" s="7"/>
      <c r="Q41" s="7"/>
      <c r="R41" s="7"/>
      <c r="S41" s="7">
        <f>SUM(S6:S40)</f>
        <v>-2.2649765014648438E-06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B56:C56"/>
    <mergeCell ref="D56:Q56"/>
    <mergeCell ref="B48:C48"/>
    <mergeCell ref="D48:Q48"/>
    <mergeCell ref="B50:C50"/>
    <mergeCell ref="D50:Q50"/>
    <mergeCell ref="B52:C52"/>
    <mergeCell ref="D52:Q52"/>
    <mergeCell ref="B44:C44"/>
    <mergeCell ref="D44:Q44"/>
    <mergeCell ref="B46:C46"/>
    <mergeCell ref="D46:Q46"/>
    <mergeCell ref="B54:C54"/>
    <mergeCell ref="D54:Q54"/>
    <mergeCell ref="Q4:T4"/>
    <mergeCell ref="G4:J4"/>
    <mergeCell ref="M4:P4"/>
    <mergeCell ref="A42:Q42"/>
    <mergeCell ref="B43:C43"/>
    <mergeCell ref="D43:Q43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6"/>
  <dimension ref="A1:W55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6.57421875" style="22" customWidth="1"/>
    <col min="2" max="2" width="6.00390625" style="24" customWidth="1"/>
    <col min="3" max="3" width="14.140625" style="25" customWidth="1"/>
    <col min="4" max="4" width="9.28125" style="25" customWidth="1"/>
    <col min="5" max="16" width="7.00390625" style="22" customWidth="1"/>
    <col min="17" max="17" width="7.421875" style="26" customWidth="1"/>
    <col min="18" max="18" width="9.140625" style="28" customWidth="1"/>
    <col min="19" max="19" width="9.140625" style="22" customWidth="1"/>
    <col min="20" max="22" width="9.140625" style="28" customWidth="1"/>
    <col min="23" max="16384" width="9.140625" style="22" customWidth="1"/>
  </cols>
  <sheetData>
    <row r="1" spans="3:4" ht="16.5" thickBot="1">
      <c r="C1" s="222"/>
      <c r="D1" s="223"/>
    </row>
    <row r="2" spans="3:17" ht="25.5" customHeight="1" thickBot="1">
      <c r="C2" s="223"/>
      <c r="D2" s="223"/>
      <c r="E2" s="225" t="s">
        <v>117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</row>
    <row r="3" spans="2:19" ht="29.25" customHeight="1">
      <c r="B3" s="22"/>
      <c r="C3" s="224"/>
      <c r="D3" s="224"/>
      <c r="E3" s="43" t="s">
        <v>17</v>
      </c>
      <c r="F3" s="39" t="s">
        <v>105</v>
      </c>
      <c r="G3" s="34"/>
      <c r="H3" s="34"/>
      <c r="I3"/>
      <c r="J3"/>
      <c r="K3"/>
      <c r="L3"/>
      <c r="M3"/>
      <c r="N3" s="44"/>
      <c r="O3"/>
      <c r="P3" s="44"/>
      <c r="S3" s="27"/>
    </row>
    <row r="4" spans="1:19" ht="14.25">
      <c r="A4" s="103"/>
      <c r="B4" s="103"/>
      <c r="C4" s="47"/>
      <c r="D4" s="40"/>
      <c r="E4" s="41" t="s">
        <v>30</v>
      </c>
      <c r="F4" s="42" t="s">
        <v>21</v>
      </c>
      <c r="G4" s="42" t="s">
        <v>22</v>
      </c>
      <c r="H4" s="42" t="s">
        <v>23</v>
      </c>
      <c r="I4" s="42" t="s">
        <v>24</v>
      </c>
      <c r="J4" s="42" t="s">
        <v>25</v>
      </c>
      <c r="K4" s="42" t="s">
        <v>26</v>
      </c>
      <c r="L4" s="115" t="s">
        <v>27</v>
      </c>
      <c r="M4" s="42" t="s">
        <v>28</v>
      </c>
      <c r="N4" s="42" t="s">
        <v>29</v>
      </c>
      <c r="O4" s="42" t="s">
        <v>45</v>
      </c>
      <c r="P4" s="115" t="s">
        <v>46</v>
      </c>
      <c r="Q4" s="46" t="s">
        <v>1</v>
      </c>
      <c r="S4" s="28"/>
    </row>
    <row r="5" spans="1:19" ht="18" customHeight="1">
      <c r="A5" s="104" t="s">
        <v>31</v>
      </c>
      <c r="B5" s="104" t="s">
        <v>3</v>
      </c>
      <c r="C5" s="220" t="s">
        <v>4</v>
      </c>
      <c r="D5" s="221"/>
      <c r="E5" s="192">
        <f>I!C4</f>
        <v>39818</v>
      </c>
      <c r="F5" s="101">
        <f>'II'!C4</f>
        <v>40210</v>
      </c>
      <c r="G5" s="100">
        <f>III!C4</f>
        <v>40238</v>
      </c>
      <c r="H5" s="101">
        <f>'IV'!C4</f>
        <v>40280</v>
      </c>
      <c r="I5" s="100">
        <f>V!C4</f>
        <v>40299</v>
      </c>
      <c r="J5" s="101">
        <f>VI!C4</f>
        <v>40330</v>
      </c>
      <c r="K5" s="100">
        <f>VII!C4</f>
        <v>40360</v>
      </c>
      <c r="L5" s="101">
        <f>VIII!C4</f>
        <v>40391</v>
      </c>
      <c r="M5" s="100">
        <f>IX!C4</f>
        <v>40427</v>
      </c>
      <c r="N5" s="101">
        <f>X!C4</f>
        <v>40455</v>
      </c>
      <c r="O5" s="100">
        <f>XI!C4</f>
        <v>40483</v>
      </c>
      <c r="P5" s="101">
        <f>XII!C4</f>
        <v>40513</v>
      </c>
      <c r="Q5" s="102" t="s">
        <v>0</v>
      </c>
      <c r="R5" s="30"/>
      <c r="S5" s="28"/>
    </row>
    <row r="6" spans="1:23" ht="13.5" customHeight="1">
      <c r="A6" s="88">
        <v>1</v>
      </c>
      <c r="B6" s="151">
        <f>HRÁČI!B3</f>
        <v>101</v>
      </c>
      <c r="C6" s="152" t="str">
        <f>HRÁČI!C3</f>
        <v>Dobiaš</v>
      </c>
      <c r="D6" s="153" t="str">
        <f>HRÁČI!D3</f>
        <v>Martin</v>
      </c>
      <c r="E6" s="155">
        <f>I!W6</f>
        <v>25</v>
      </c>
      <c r="F6" s="195">
        <f>'II'!W6</f>
        <v>15</v>
      </c>
      <c r="G6" s="155">
        <f>III!W6</f>
        <v>21</v>
      </c>
      <c r="H6" s="195">
        <f>'IV'!W6</f>
        <v>29</v>
      </c>
      <c r="I6" s="155">
        <f>V!W6</f>
        <v>19</v>
      </c>
      <c r="J6" s="195">
        <f>VI!W6</f>
        <v>20</v>
      </c>
      <c r="K6" s="155">
        <f>VII!W6</f>
        <v>18</v>
      </c>
      <c r="L6" s="195">
        <f>VIII!W6</f>
        <v>29</v>
      </c>
      <c r="M6" s="155">
        <f>IX!W6</f>
        <v>19</v>
      </c>
      <c r="N6" s="195">
        <f>X!W6</f>
        <v>28</v>
      </c>
      <c r="O6" s="155">
        <f>XI!W6</f>
        <v>19</v>
      </c>
      <c r="P6" s="154">
        <f>XII!W6</f>
        <v>26</v>
      </c>
      <c r="Q6" s="156">
        <f aca="true" t="shared" si="0" ref="Q6:Q40">SUM(E6:P6)</f>
        <v>268</v>
      </c>
      <c r="S6" s="28"/>
      <c r="T6" s="33"/>
      <c r="W6" s="31"/>
    </row>
    <row r="7" spans="1:23" ht="13.5" customHeight="1">
      <c r="A7" s="88">
        <v>2</v>
      </c>
      <c r="B7" s="151">
        <f>HRÁČI!B21</f>
        <v>119</v>
      </c>
      <c r="C7" s="152" t="str">
        <f>HRÁČI!C21</f>
        <v>Češek</v>
      </c>
      <c r="D7" s="153" t="str">
        <f>HRÁČI!D21</f>
        <v>Ján</v>
      </c>
      <c r="E7" s="155">
        <f>I!W24</f>
        <v>29</v>
      </c>
      <c r="F7" s="195">
        <f>'II'!W24</f>
        <v>28</v>
      </c>
      <c r="G7" s="155">
        <f>III!W24</f>
        <v>13</v>
      </c>
      <c r="H7" s="195">
        <f>'IV'!W24</f>
        <v>6</v>
      </c>
      <c r="I7" s="154">
        <f>V!W24</f>
        <v>37</v>
      </c>
      <c r="J7" s="195">
        <f>VI!W24</f>
        <v>14</v>
      </c>
      <c r="K7" s="155">
        <f>VII!W24</f>
        <v>11</v>
      </c>
      <c r="L7" s="154">
        <f>VIII!W24</f>
        <v>34</v>
      </c>
      <c r="M7" s="154">
        <f>IX!W24</f>
        <v>26</v>
      </c>
      <c r="N7" s="154">
        <f>X!W24</f>
        <v>34</v>
      </c>
      <c r="O7" s="155">
        <f>XI!W24</f>
        <v>10</v>
      </c>
      <c r="P7" s="195">
        <f>XII!W24</f>
        <v>15</v>
      </c>
      <c r="Q7" s="156">
        <f t="shared" si="0"/>
        <v>257</v>
      </c>
      <c r="S7" s="28"/>
      <c r="T7" s="33"/>
      <c r="W7" s="31"/>
    </row>
    <row r="8" spans="1:23" ht="13.5" customHeight="1">
      <c r="A8" s="88">
        <v>3</v>
      </c>
      <c r="B8" s="151">
        <f>HRÁČI!B22</f>
        <v>120</v>
      </c>
      <c r="C8" s="152" t="str">
        <f>HRÁČI!C22</f>
        <v>Urban</v>
      </c>
      <c r="D8" s="153" t="str">
        <f>HRÁČI!D22</f>
        <v>Daniel</v>
      </c>
      <c r="E8" s="155">
        <f>I!W25</f>
        <v>19</v>
      </c>
      <c r="F8" s="195">
        <f>'II'!W25</f>
        <v>28</v>
      </c>
      <c r="G8" s="155">
        <f>III!W25</f>
        <v>28</v>
      </c>
      <c r="H8" s="195">
        <f>'IV'!W25</f>
        <v>14</v>
      </c>
      <c r="I8" s="155">
        <f>V!W25</f>
        <v>19</v>
      </c>
      <c r="J8" s="195" t="str">
        <f>VI!W25</f>
        <v>N</v>
      </c>
      <c r="K8" s="155">
        <f>VII!W25</f>
        <v>27</v>
      </c>
      <c r="L8" s="195">
        <f>VIII!W25</f>
        <v>26</v>
      </c>
      <c r="M8" s="155">
        <f>IX!W25</f>
        <v>25</v>
      </c>
      <c r="N8" s="195">
        <f>X!W25</f>
        <v>16</v>
      </c>
      <c r="O8" s="155">
        <f>XI!W25</f>
        <v>12</v>
      </c>
      <c r="P8" s="195">
        <f>XII!W25</f>
        <v>22</v>
      </c>
      <c r="Q8" s="156">
        <f t="shared" si="0"/>
        <v>236</v>
      </c>
      <c r="S8" s="28"/>
      <c r="W8" s="31"/>
    </row>
    <row r="9" spans="1:23" ht="13.5" customHeight="1">
      <c r="A9" s="88">
        <v>4</v>
      </c>
      <c r="B9" s="151">
        <f>HRÁČI!B18</f>
        <v>116</v>
      </c>
      <c r="C9" s="152" t="str">
        <f>HRÁČI!C18</f>
        <v>Učník</v>
      </c>
      <c r="D9" s="153" t="str">
        <f>HRÁČI!D18</f>
        <v>Stanislav</v>
      </c>
      <c r="E9" s="155">
        <f>I!W21</f>
        <v>4</v>
      </c>
      <c r="F9" s="195">
        <f>'II'!W21</f>
        <v>25</v>
      </c>
      <c r="G9" s="154">
        <f>III!W21</f>
        <v>33</v>
      </c>
      <c r="H9" s="154">
        <f>'IV'!W21</f>
        <v>33</v>
      </c>
      <c r="I9" s="155">
        <f>V!W21</f>
        <v>17</v>
      </c>
      <c r="J9" s="195">
        <f>VI!W21</f>
        <v>12</v>
      </c>
      <c r="K9" s="155">
        <f>VII!W21</f>
        <v>21</v>
      </c>
      <c r="L9" s="195">
        <f>VIII!W21</f>
        <v>15</v>
      </c>
      <c r="M9" s="155">
        <f>IX!W21</f>
        <v>16</v>
      </c>
      <c r="N9" s="195">
        <f>X!W21</f>
        <v>11</v>
      </c>
      <c r="O9" s="154">
        <f>XI!W21</f>
        <v>33</v>
      </c>
      <c r="P9" s="195">
        <f>XII!W21</f>
        <v>14</v>
      </c>
      <c r="Q9" s="156">
        <f t="shared" si="0"/>
        <v>234</v>
      </c>
      <c r="S9" s="28"/>
      <c r="T9" s="33"/>
      <c r="W9" s="32"/>
    </row>
    <row r="10" spans="1:23" ht="13.5" customHeight="1">
      <c r="A10" s="88">
        <v>5</v>
      </c>
      <c r="B10" s="151">
        <f>HRÁČI!B24</f>
        <v>122</v>
      </c>
      <c r="C10" s="152" t="str">
        <f>HRÁČI!C24</f>
        <v>Šereš</v>
      </c>
      <c r="D10" s="153" t="str">
        <f>HRÁČI!D24</f>
        <v>Karol</v>
      </c>
      <c r="E10" s="155">
        <f>I!W27</f>
        <v>24</v>
      </c>
      <c r="F10" s="195">
        <f>'II'!W27</f>
        <v>24</v>
      </c>
      <c r="G10" s="155">
        <f>III!W27</f>
        <v>22</v>
      </c>
      <c r="H10" s="195">
        <f>'IV'!W27</f>
        <v>8</v>
      </c>
      <c r="I10" s="155">
        <f>V!W27</f>
        <v>24</v>
      </c>
      <c r="J10" s="195">
        <f>VI!W27</f>
        <v>15</v>
      </c>
      <c r="K10" s="155">
        <f>VII!W27</f>
        <v>29</v>
      </c>
      <c r="L10" s="195">
        <f>VIII!W27</f>
        <v>16</v>
      </c>
      <c r="M10" s="155">
        <f>IX!W27</f>
        <v>18</v>
      </c>
      <c r="N10" s="195">
        <f>X!W27</f>
        <v>12</v>
      </c>
      <c r="O10" s="155">
        <f>XI!W27</f>
        <v>12</v>
      </c>
      <c r="P10" s="195">
        <f>XII!W27</f>
        <v>7</v>
      </c>
      <c r="Q10" s="156">
        <f t="shared" si="0"/>
        <v>211</v>
      </c>
      <c r="S10" s="28"/>
      <c r="W10" s="32"/>
    </row>
    <row r="11" spans="1:23" ht="13.5" customHeight="1">
      <c r="A11" s="88">
        <v>6</v>
      </c>
      <c r="B11" s="151">
        <f>HRÁČI!B4</f>
        <v>102</v>
      </c>
      <c r="C11" s="152" t="str">
        <f>HRÁČI!C4</f>
        <v>Leskovský  </v>
      </c>
      <c r="D11" s="153" t="str">
        <f>HRÁČI!D4</f>
        <v>Roman</v>
      </c>
      <c r="E11" s="155">
        <f>I!W7</f>
        <v>22</v>
      </c>
      <c r="F11" s="195">
        <f>'II'!W7</f>
        <v>28</v>
      </c>
      <c r="G11" s="155">
        <f>III!W7</f>
        <v>26</v>
      </c>
      <c r="H11" s="195">
        <f>'IV'!W7</f>
        <v>13</v>
      </c>
      <c r="I11" s="155">
        <f>V!W7</f>
        <v>11</v>
      </c>
      <c r="J11" s="195">
        <f>VI!W7</f>
        <v>14</v>
      </c>
      <c r="K11" s="155">
        <f>VII!W7</f>
        <v>17</v>
      </c>
      <c r="L11" s="195">
        <f>VIII!W7</f>
        <v>17</v>
      </c>
      <c r="M11" s="155">
        <f>IX!W7</f>
        <v>23</v>
      </c>
      <c r="N11" s="195">
        <f>X!W7</f>
        <v>19</v>
      </c>
      <c r="O11" s="155">
        <f>XI!W7</f>
        <v>13</v>
      </c>
      <c r="P11" s="195">
        <f>XII!W7</f>
        <v>6</v>
      </c>
      <c r="Q11" s="156">
        <f t="shared" si="0"/>
        <v>209</v>
      </c>
      <c r="S11" s="28"/>
      <c r="T11" s="32"/>
      <c r="W11" s="32"/>
    </row>
    <row r="12" spans="1:23" ht="13.5" customHeight="1">
      <c r="A12" s="88">
        <v>7</v>
      </c>
      <c r="B12" s="151">
        <f>HRÁČI!B10</f>
        <v>108</v>
      </c>
      <c r="C12" s="152" t="str">
        <f>HRÁČI!C10</f>
        <v>Vavríková</v>
      </c>
      <c r="D12" s="153" t="str">
        <f>HRÁČI!D10</f>
        <v>Lucia</v>
      </c>
      <c r="E12" s="155">
        <f>I!W13</f>
        <v>28</v>
      </c>
      <c r="F12" s="195">
        <f>'II'!W13</f>
        <v>11</v>
      </c>
      <c r="G12" s="155">
        <f>III!W13</f>
        <v>15</v>
      </c>
      <c r="H12" s="195">
        <f>'IV'!W13</f>
        <v>21</v>
      </c>
      <c r="I12" s="155" t="str">
        <f>V!W13</f>
        <v>N</v>
      </c>
      <c r="J12" s="195">
        <f>VI!W13</f>
        <v>18</v>
      </c>
      <c r="K12" s="155">
        <f>VII!W13</f>
        <v>21</v>
      </c>
      <c r="L12" s="195">
        <f>VIII!W13</f>
        <v>25</v>
      </c>
      <c r="M12" s="155">
        <f>IX!W13</f>
        <v>17</v>
      </c>
      <c r="N12" s="195">
        <f>X!W13</f>
        <v>27</v>
      </c>
      <c r="O12" s="155">
        <f>XI!W13</f>
        <v>11</v>
      </c>
      <c r="P12" s="195">
        <f>XII!W13</f>
        <v>13</v>
      </c>
      <c r="Q12" s="156">
        <f t="shared" si="0"/>
        <v>207</v>
      </c>
      <c r="S12" s="28"/>
      <c r="W12" s="32"/>
    </row>
    <row r="13" spans="1:23" ht="13.5" customHeight="1">
      <c r="A13" s="88">
        <v>8</v>
      </c>
      <c r="B13" s="151">
        <f>HRÁČI!B29</f>
        <v>127</v>
      </c>
      <c r="C13" s="152" t="str">
        <f>HRÁČI!C29</f>
        <v>Gavula</v>
      </c>
      <c r="D13" s="153" t="str">
        <f>HRÁČI!D29</f>
        <v>Gabriel</v>
      </c>
      <c r="E13" s="155">
        <f>I!W32</f>
        <v>18</v>
      </c>
      <c r="F13" s="154">
        <f>'II'!W32</f>
        <v>35</v>
      </c>
      <c r="G13" s="155" t="str">
        <f>III!W32</f>
        <v>N</v>
      </c>
      <c r="H13" s="195">
        <f>'IV'!W32</f>
        <v>25</v>
      </c>
      <c r="I13" s="155">
        <f>V!W32</f>
        <v>23</v>
      </c>
      <c r="J13" s="195">
        <f>VI!W32</f>
        <v>16</v>
      </c>
      <c r="K13" s="155">
        <f>VII!W32</f>
        <v>16</v>
      </c>
      <c r="L13" s="195">
        <f>VIII!W32</f>
        <v>22</v>
      </c>
      <c r="M13" s="155">
        <f>IX!W32</f>
        <v>6</v>
      </c>
      <c r="N13" s="195">
        <f>X!W32</f>
        <v>13</v>
      </c>
      <c r="O13" s="155">
        <f>XI!W32</f>
        <v>18</v>
      </c>
      <c r="P13" s="195">
        <f>XII!W32</f>
        <v>11</v>
      </c>
      <c r="Q13" s="156">
        <f t="shared" si="0"/>
        <v>203</v>
      </c>
      <c r="S13" s="28"/>
      <c r="W13" s="32"/>
    </row>
    <row r="14" spans="1:23" ht="13.5" customHeight="1">
      <c r="A14" s="88">
        <v>9</v>
      </c>
      <c r="B14" s="151">
        <f>HRÁČI!B31</f>
        <v>129</v>
      </c>
      <c r="C14" s="152" t="str">
        <f>HRÁČI!C31</f>
        <v>Serbin</v>
      </c>
      <c r="D14" s="153" t="str">
        <f>HRÁČI!D31</f>
        <v>Rastislav</v>
      </c>
      <c r="E14" s="154">
        <f>I!W34</f>
        <v>36</v>
      </c>
      <c r="F14" s="195">
        <f>'II'!W34</f>
        <v>27</v>
      </c>
      <c r="G14" s="155">
        <f>III!W34</f>
        <v>20</v>
      </c>
      <c r="H14" s="195">
        <f>'IV'!W34</f>
        <v>22</v>
      </c>
      <c r="I14" s="155">
        <f>V!W34</f>
        <v>18</v>
      </c>
      <c r="J14" s="195" t="str">
        <f>VI!W34</f>
        <v>N</v>
      </c>
      <c r="K14" s="155">
        <f>VII!W34</f>
        <v>15</v>
      </c>
      <c r="L14" s="195">
        <f>VIII!W34</f>
        <v>14</v>
      </c>
      <c r="M14" s="155">
        <f>IX!W34</f>
        <v>5</v>
      </c>
      <c r="N14" s="195">
        <f>X!W34</f>
        <v>7</v>
      </c>
      <c r="O14" s="155">
        <f>XI!W34</f>
        <v>20</v>
      </c>
      <c r="P14" s="195">
        <f>XII!W34</f>
        <v>19</v>
      </c>
      <c r="Q14" s="156">
        <f t="shared" si="0"/>
        <v>203</v>
      </c>
      <c r="S14" s="28"/>
      <c r="W14" s="32"/>
    </row>
    <row r="15" spans="1:23" ht="13.5" customHeight="1">
      <c r="A15" s="88">
        <v>10</v>
      </c>
      <c r="B15" s="151">
        <f>HRÁČI!B8</f>
        <v>106</v>
      </c>
      <c r="C15" s="152" t="str">
        <f>HRÁČI!C8</f>
        <v>Bisák </v>
      </c>
      <c r="D15" s="153" t="str">
        <f>HRÁČI!D8</f>
        <v>Viliam</v>
      </c>
      <c r="E15" s="155">
        <f>I!W11</f>
        <v>27</v>
      </c>
      <c r="F15" s="195">
        <f>'II'!W11</f>
        <v>22</v>
      </c>
      <c r="G15" s="155">
        <f>III!W11</f>
        <v>25</v>
      </c>
      <c r="H15" s="195" t="str">
        <f>'IV'!W11</f>
        <v>N</v>
      </c>
      <c r="I15" s="155">
        <f>V!W11</f>
        <v>21</v>
      </c>
      <c r="J15" s="154">
        <f>VI!W11</f>
        <v>30</v>
      </c>
      <c r="K15" s="155">
        <f>VII!W11</f>
        <v>12</v>
      </c>
      <c r="L15" s="195">
        <f>VIII!W11</f>
        <v>21</v>
      </c>
      <c r="M15" s="155">
        <f>IX!W11</f>
        <v>11</v>
      </c>
      <c r="N15" s="195">
        <f>X!W11</f>
        <v>14</v>
      </c>
      <c r="O15" s="155">
        <f>XI!W11</f>
        <v>10</v>
      </c>
      <c r="P15" s="195">
        <f>XII!W11</f>
        <v>9</v>
      </c>
      <c r="Q15" s="156">
        <f t="shared" si="0"/>
        <v>202</v>
      </c>
      <c r="S15" s="28"/>
      <c r="W15" s="32"/>
    </row>
    <row r="16" spans="1:23" ht="13.5" customHeight="1">
      <c r="A16" s="88">
        <v>11</v>
      </c>
      <c r="B16" s="151">
        <f>HRÁČI!B6</f>
        <v>104</v>
      </c>
      <c r="C16" s="152" t="str">
        <f>HRÁČI!C6</f>
        <v>Vavrík  </v>
      </c>
      <c r="D16" s="153" t="str">
        <f>HRÁČI!D6</f>
        <v>Roman</v>
      </c>
      <c r="E16" s="155">
        <f>I!W9</f>
        <v>26</v>
      </c>
      <c r="F16" s="195">
        <f>'II'!W9</f>
        <v>17</v>
      </c>
      <c r="G16" s="155">
        <f>III!W9</f>
        <v>4</v>
      </c>
      <c r="H16" s="195">
        <f>'IV'!W9</f>
        <v>17</v>
      </c>
      <c r="I16" s="155">
        <f>V!W9</f>
        <v>14</v>
      </c>
      <c r="J16" s="195">
        <f>VI!W9</f>
        <v>10</v>
      </c>
      <c r="K16" s="155">
        <f>VII!W9</f>
        <v>9</v>
      </c>
      <c r="L16" s="195">
        <f>VIII!W9</f>
        <v>15</v>
      </c>
      <c r="M16" s="155">
        <f>IX!W9</f>
        <v>16</v>
      </c>
      <c r="N16" s="195">
        <f>X!W9</f>
        <v>19</v>
      </c>
      <c r="O16" s="155">
        <f>XI!W9</f>
        <v>10</v>
      </c>
      <c r="P16" s="195">
        <f>XII!W9</f>
        <v>19</v>
      </c>
      <c r="Q16" s="156">
        <f t="shared" si="0"/>
        <v>176</v>
      </c>
      <c r="S16" s="28"/>
      <c r="W16" s="32"/>
    </row>
    <row r="17" spans="1:23" ht="13.5" customHeight="1">
      <c r="A17" s="88">
        <v>12</v>
      </c>
      <c r="B17" s="151">
        <f>HRÁČI!B5</f>
        <v>103</v>
      </c>
      <c r="C17" s="152" t="str">
        <f>HRÁČI!C5</f>
        <v>Kazimír </v>
      </c>
      <c r="D17" s="153" t="str">
        <f>HRÁČI!D5</f>
        <v>Jozef</v>
      </c>
      <c r="E17" s="155">
        <f>I!W8</f>
        <v>9</v>
      </c>
      <c r="F17" s="195">
        <f>'II'!W8</f>
        <v>14</v>
      </c>
      <c r="G17" s="155">
        <f>III!W8</f>
        <v>22</v>
      </c>
      <c r="H17" s="195">
        <f>'IV'!W8</f>
        <v>17</v>
      </c>
      <c r="I17" s="155">
        <f>V!W8</f>
        <v>16</v>
      </c>
      <c r="J17" s="195">
        <f>VI!W8</f>
        <v>8</v>
      </c>
      <c r="K17" s="155">
        <f>VII!W8</f>
        <v>8</v>
      </c>
      <c r="L17" s="195">
        <f>VIII!W8</f>
        <v>5</v>
      </c>
      <c r="M17" s="155">
        <f>IX!W8</f>
        <v>18</v>
      </c>
      <c r="N17" s="195">
        <f>X!W8</f>
        <v>15</v>
      </c>
      <c r="O17" s="155">
        <f>XI!W8</f>
        <v>17</v>
      </c>
      <c r="P17" s="195" t="str">
        <f>XII!W8</f>
        <v>N</v>
      </c>
      <c r="Q17" s="156">
        <f t="shared" si="0"/>
        <v>149</v>
      </c>
      <c r="S17" s="28"/>
      <c r="W17" s="32"/>
    </row>
    <row r="18" spans="1:23" ht="13.5" customHeight="1">
      <c r="A18" s="88">
        <v>13</v>
      </c>
      <c r="B18" s="151">
        <f>HRÁČI!B33</f>
        <v>131</v>
      </c>
      <c r="C18" s="152" t="str">
        <f>HRÁČI!C33</f>
        <v>Gregor</v>
      </c>
      <c r="D18" s="153" t="str">
        <f>HRÁČI!D33</f>
        <v>Vladimír</v>
      </c>
      <c r="E18" s="155" t="str">
        <f>I!W36</f>
        <v>N</v>
      </c>
      <c r="F18" s="195">
        <f>'II'!W36</f>
        <v>14</v>
      </c>
      <c r="G18" s="155">
        <f>III!W36</f>
        <v>15</v>
      </c>
      <c r="H18" s="195">
        <f>'IV'!W36</f>
        <v>12</v>
      </c>
      <c r="I18" s="155">
        <f>V!W36</f>
        <v>26</v>
      </c>
      <c r="J18" s="195">
        <f>VI!W36</f>
        <v>4</v>
      </c>
      <c r="K18" s="155">
        <f>VII!W36</f>
        <v>12</v>
      </c>
      <c r="L18" s="195">
        <f>VIII!W36</f>
        <v>14</v>
      </c>
      <c r="M18" s="155">
        <f>IX!W36</f>
        <v>6</v>
      </c>
      <c r="N18" s="195">
        <f>X!W36</f>
        <v>7</v>
      </c>
      <c r="O18" s="155">
        <f>XI!W36</f>
        <v>25</v>
      </c>
      <c r="P18" s="195" t="str">
        <f>XII!W36</f>
        <v>N</v>
      </c>
      <c r="Q18" s="156">
        <f t="shared" si="0"/>
        <v>135</v>
      </c>
      <c r="S18" s="28"/>
      <c r="W18" s="32"/>
    </row>
    <row r="19" spans="1:23" ht="13.5" customHeight="1">
      <c r="A19" s="88">
        <v>14</v>
      </c>
      <c r="B19" s="151">
        <f>HRÁČI!B26</f>
        <v>124</v>
      </c>
      <c r="C19" s="152" t="str">
        <f>HRÁČI!C26</f>
        <v>Biely</v>
      </c>
      <c r="D19" s="153" t="str">
        <f>HRÁČI!D26</f>
        <v>Peter</v>
      </c>
      <c r="E19" s="155">
        <f>I!W29</f>
        <v>11</v>
      </c>
      <c r="F19" s="195">
        <f>'II'!W29</f>
        <v>7</v>
      </c>
      <c r="G19" s="155">
        <f>III!W29</f>
        <v>16</v>
      </c>
      <c r="H19" s="195">
        <f>'IV'!W29</f>
        <v>27</v>
      </c>
      <c r="I19" s="155">
        <f>V!W29</f>
        <v>13</v>
      </c>
      <c r="J19" s="195" t="str">
        <f>VI!W29</f>
        <v>N</v>
      </c>
      <c r="K19" s="155">
        <f>VII!W29</f>
        <v>7</v>
      </c>
      <c r="L19" s="195">
        <f>VIII!W29</f>
        <v>9</v>
      </c>
      <c r="M19" s="155" t="str">
        <f>IX!W29</f>
        <v>N</v>
      </c>
      <c r="N19" s="195">
        <f>X!W29</f>
        <v>17</v>
      </c>
      <c r="O19" s="155">
        <f>XI!W29</f>
        <v>12</v>
      </c>
      <c r="P19" s="195" t="str">
        <f>XII!W29</f>
        <v>N</v>
      </c>
      <c r="Q19" s="156">
        <f t="shared" si="0"/>
        <v>119</v>
      </c>
      <c r="S19" s="28"/>
      <c r="W19" s="32"/>
    </row>
    <row r="20" spans="1:23" ht="13.5" customHeight="1">
      <c r="A20" s="88">
        <v>15</v>
      </c>
      <c r="B20" s="151">
        <f>HRÁČI!B9</f>
        <v>107</v>
      </c>
      <c r="C20" s="152" t="str">
        <f>HRÁČI!C9</f>
        <v>Hegyi </v>
      </c>
      <c r="D20" s="153" t="str">
        <f>HRÁČI!D9</f>
        <v>Juraj</v>
      </c>
      <c r="E20" s="155">
        <f>I!W12</f>
        <v>15</v>
      </c>
      <c r="F20" s="195">
        <f>'II'!W12</f>
        <v>35</v>
      </c>
      <c r="G20" s="155" t="str">
        <f>III!W12</f>
        <v>N</v>
      </c>
      <c r="H20" s="195">
        <f>'IV'!W12</f>
        <v>10</v>
      </c>
      <c r="I20" s="155">
        <f>V!W12</f>
        <v>7</v>
      </c>
      <c r="J20" s="195" t="str">
        <f>VI!W12</f>
        <v>N</v>
      </c>
      <c r="K20" s="154">
        <f>VII!W12</f>
        <v>29</v>
      </c>
      <c r="L20" s="195">
        <f>VIII!W12</f>
        <v>6</v>
      </c>
      <c r="M20" s="155" t="str">
        <f>IX!W12</f>
        <v>N</v>
      </c>
      <c r="N20" s="195" t="str">
        <f>X!W12</f>
        <v>N</v>
      </c>
      <c r="O20" s="155" t="str">
        <f>XI!W12</f>
        <v>N</v>
      </c>
      <c r="P20" s="195">
        <f>XII!W12</f>
        <v>7</v>
      </c>
      <c r="Q20" s="156">
        <f t="shared" si="0"/>
        <v>109</v>
      </c>
      <c r="S20" s="28"/>
      <c r="T20" s="22"/>
      <c r="W20" s="32"/>
    </row>
    <row r="21" spans="1:23" ht="13.5" customHeight="1">
      <c r="A21" s="88">
        <v>16</v>
      </c>
      <c r="B21" s="151">
        <f>HRÁČI!B32</f>
        <v>130</v>
      </c>
      <c r="C21" s="152" t="str">
        <f>HRÁČI!C32</f>
        <v>Lahučký</v>
      </c>
      <c r="D21" s="153" t="str">
        <f>HRÁČI!D32</f>
        <v>Alojz</v>
      </c>
      <c r="E21" s="155">
        <f>I!W35</f>
        <v>12</v>
      </c>
      <c r="F21" s="195">
        <f>'II'!W35</f>
        <v>11</v>
      </c>
      <c r="G21" s="155">
        <f>III!W35</f>
        <v>17</v>
      </c>
      <c r="H21" s="195">
        <f>'IV'!W35</f>
        <v>8</v>
      </c>
      <c r="I21" s="155">
        <f>V!W35</f>
        <v>6</v>
      </c>
      <c r="J21" s="195">
        <f>VI!W35</f>
        <v>7</v>
      </c>
      <c r="K21" s="155" t="str">
        <f>VII!W35</f>
        <v>N</v>
      </c>
      <c r="L21" s="195" t="str">
        <f>VIII!W35</f>
        <v>N</v>
      </c>
      <c r="M21" s="155">
        <f>IX!W35</f>
        <v>16</v>
      </c>
      <c r="N21" s="195" t="str">
        <f>X!W35</f>
        <v>N</v>
      </c>
      <c r="O21" s="155" t="str">
        <f>XI!W35</f>
        <v>N</v>
      </c>
      <c r="P21" s="195" t="str">
        <f>XII!W35</f>
        <v>N</v>
      </c>
      <c r="Q21" s="156">
        <f t="shared" si="0"/>
        <v>77</v>
      </c>
      <c r="S21" s="28"/>
      <c r="W21" s="32"/>
    </row>
    <row r="22" spans="1:23" ht="13.5" customHeight="1">
      <c r="A22" s="88">
        <v>17</v>
      </c>
      <c r="B22" s="151">
        <f>HRÁČI!B17</f>
        <v>115</v>
      </c>
      <c r="C22" s="152" t="str">
        <f>HRÁČI!C17</f>
        <v>Rigo</v>
      </c>
      <c r="D22" s="153" t="str">
        <f>HRÁČI!D17</f>
        <v>Ľudovít</v>
      </c>
      <c r="E22" s="155">
        <f>I!W20</f>
        <v>18</v>
      </c>
      <c r="F22" s="195">
        <f>'II'!W20</f>
        <v>8</v>
      </c>
      <c r="G22" s="155">
        <f>III!W20</f>
        <v>5</v>
      </c>
      <c r="H22" s="195">
        <f>'IV'!W20</f>
        <v>22</v>
      </c>
      <c r="I22" s="155">
        <f>V!W20</f>
        <v>13</v>
      </c>
      <c r="J22" s="195" t="str">
        <f>VI!W20</f>
        <v>N</v>
      </c>
      <c r="K22" s="155" t="str">
        <f>VII!W20</f>
        <v>N</v>
      </c>
      <c r="L22" s="195" t="str">
        <f>VIII!W20</f>
        <v>N</v>
      </c>
      <c r="M22" s="155" t="str">
        <f>IX!W20</f>
        <v>N</v>
      </c>
      <c r="N22" s="195" t="str">
        <f>X!W20</f>
        <v>N</v>
      </c>
      <c r="O22" s="155" t="str">
        <f>XI!W20</f>
        <v>N</v>
      </c>
      <c r="P22" s="195" t="str">
        <f>XII!W20</f>
        <v>N</v>
      </c>
      <c r="Q22" s="156">
        <f t="shared" si="0"/>
        <v>66</v>
      </c>
      <c r="S22" s="28"/>
      <c r="W22" s="32"/>
    </row>
    <row r="23" spans="1:23" ht="13.5" customHeight="1">
      <c r="A23" s="88">
        <v>18</v>
      </c>
      <c r="B23" s="151">
        <f>HRÁČI!B30</f>
        <v>128</v>
      </c>
      <c r="C23" s="152" t="str">
        <f>HRÁČI!C30</f>
        <v>Alfoldy</v>
      </c>
      <c r="D23" s="153" t="str">
        <f>HRÁČI!D30</f>
        <v>František</v>
      </c>
      <c r="E23" s="155">
        <f>I!W33</f>
        <v>23</v>
      </c>
      <c r="F23" s="195">
        <f>'II'!W33</f>
        <v>14</v>
      </c>
      <c r="G23" s="155">
        <f>III!W33</f>
        <v>18</v>
      </c>
      <c r="H23" s="195" t="str">
        <f>'IV'!W33</f>
        <v>N</v>
      </c>
      <c r="I23" s="155" t="str">
        <f>V!W33</f>
        <v>N</v>
      </c>
      <c r="J23" s="195" t="str">
        <f>VI!W33</f>
        <v>N</v>
      </c>
      <c r="K23" s="155" t="str">
        <f>VII!W33</f>
        <v>N</v>
      </c>
      <c r="L23" s="195" t="str">
        <f>VIII!W33</f>
        <v>N</v>
      </c>
      <c r="M23" s="155" t="str">
        <f>IX!W33</f>
        <v>N</v>
      </c>
      <c r="N23" s="195" t="str">
        <f>X!W33</f>
        <v>N</v>
      </c>
      <c r="O23" s="155" t="str">
        <f>XI!W33</f>
        <v>N</v>
      </c>
      <c r="P23" s="195" t="str">
        <f>XII!W33</f>
        <v>N</v>
      </c>
      <c r="Q23" s="156">
        <f t="shared" si="0"/>
        <v>55</v>
      </c>
      <c r="S23" s="28"/>
      <c r="W23" s="32"/>
    </row>
    <row r="24" spans="1:23" ht="13.5" customHeight="1">
      <c r="A24" s="88">
        <v>19</v>
      </c>
      <c r="B24" s="151">
        <f>HRÁČI!B28</f>
        <v>126</v>
      </c>
      <c r="C24" s="152" t="str">
        <f>HRÁČI!C28</f>
        <v>Dohnány</v>
      </c>
      <c r="D24" s="153" t="str">
        <f>HRÁČI!D28</f>
        <v>Roman</v>
      </c>
      <c r="E24" s="155">
        <f>I!W31</f>
        <v>8</v>
      </c>
      <c r="F24" s="195" t="str">
        <f>'II'!W31</f>
        <v>N</v>
      </c>
      <c r="G24" s="155">
        <f>III!W31</f>
        <v>18</v>
      </c>
      <c r="H24" s="195" t="str">
        <f>'IV'!W31</f>
        <v>N</v>
      </c>
      <c r="I24" s="155" t="str">
        <f>V!W31</f>
        <v>N</v>
      </c>
      <c r="J24" s="195" t="str">
        <f>VI!W31</f>
        <v>N</v>
      </c>
      <c r="K24" s="155" t="str">
        <f>VII!W31</f>
        <v>N</v>
      </c>
      <c r="L24" s="195">
        <f>VIII!W31</f>
        <v>16</v>
      </c>
      <c r="M24" s="155" t="str">
        <f>IX!W31</f>
        <v>N</v>
      </c>
      <c r="N24" s="195">
        <f>X!W31</f>
        <v>13</v>
      </c>
      <c r="O24" s="155" t="str">
        <f>XI!W31</f>
        <v>N</v>
      </c>
      <c r="P24" s="195" t="str">
        <f>XII!W31</f>
        <v>N</v>
      </c>
      <c r="Q24" s="156">
        <f t="shared" si="0"/>
        <v>55</v>
      </c>
      <c r="S24" s="28"/>
      <c r="W24" s="32"/>
    </row>
    <row r="25" spans="1:23" ht="13.5" customHeight="1">
      <c r="A25" s="88">
        <v>20</v>
      </c>
      <c r="B25" s="151">
        <f>HRÁČI!B20</f>
        <v>118</v>
      </c>
      <c r="C25" s="152" t="str">
        <f>HRÁČI!C20</f>
        <v>Stadtrucker </v>
      </c>
      <c r="D25" s="153" t="str">
        <f>HRÁČI!D20</f>
        <v>Fedor</v>
      </c>
      <c r="E25" s="155" t="str">
        <f>I!W23</f>
        <v>N</v>
      </c>
      <c r="F25" s="195">
        <f>'II'!W23</f>
        <v>29</v>
      </c>
      <c r="G25" s="155" t="str">
        <f>III!W23</f>
        <v>N</v>
      </c>
      <c r="H25" s="195" t="str">
        <f>'IV'!W23</f>
        <v>N</v>
      </c>
      <c r="I25" s="155" t="str">
        <f>V!W23</f>
        <v>N</v>
      </c>
      <c r="J25" s="195" t="str">
        <f>VI!W23</f>
        <v>N</v>
      </c>
      <c r="K25" s="155" t="str">
        <f>VII!W23</f>
        <v>N</v>
      </c>
      <c r="L25" s="195" t="str">
        <f>VIII!W23</f>
        <v>N</v>
      </c>
      <c r="M25" s="155" t="str">
        <f>IX!W23</f>
        <v>N</v>
      </c>
      <c r="N25" s="195" t="str">
        <f>X!W23</f>
        <v>N</v>
      </c>
      <c r="O25" s="155" t="str">
        <f>XI!W23</f>
        <v>N</v>
      </c>
      <c r="P25" s="195" t="str">
        <f>XII!W23</f>
        <v>N</v>
      </c>
      <c r="Q25" s="156">
        <f t="shared" si="0"/>
        <v>29</v>
      </c>
      <c r="S25" s="28"/>
      <c r="T25" s="33"/>
      <c r="W25" s="32"/>
    </row>
    <row r="26" spans="1:23" ht="13.5" customHeight="1">
      <c r="A26" s="88">
        <v>21</v>
      </c>
      <c r="B26" s="151">
        <f>HRÁČI!B7</f>
        <v>105</v>
      </c>
      <c r="C26" s="152" t="str">
        <f>HRÁČI!C7</f>
        <v>Vavrík  </v>
      </c>
      <c r="D26" s="153" t="str">
        <f>HRÁČI!D7</f>
        <v>Ivan</v>
      </c>
      <c r="E26" s="155" t="str">
        <f>I!W10</f>
        <v>N</v>
      </c>
      <c r="F26" s="195" t="str">
        <f>'II'!W10</f>
        <v>N</v>
      </c>
      <c r="G26" s="155" t="str">
        <f>III!W10</f>
        <v>N</v>
      </c>
      <c r="H26" s="195" t="str">
        <f>'IV'!W10</f>
        <v>N</v>
      </c>
      <c r="I26" s="155" t="str">
        <f>V!W10</f>
        <v>N</v>
      </c>
      <c r="J26" s="195" t="str">
        <f>VI!W10</f>
        <v>N</v>
      </c>
      <c r="K26" s="155" t="str">
        <f>VII!W10</f>
        <v>N</v>
      </c>
      <c r="L26" s="195" t="str">
        <f>VIII!W10</f>
        <v>N</v>
      </c>
      <c r="M26" s="155" t="str">
        <f>IX!W10</f>
        <v>N</v>
      </c>
      <c r="N26" s="195" t="str">
        <f>X!W10</f>
        <v>N</v>
      </c>
      <c r="O26" s="155" t="str">
        <f>XI!W10</f>
        <v>N</v>
      </c>
      <c r="P26" s="195" t="str">
        <f>XII!W10</f>
        <v>N</v>
      </c>
      <c r="Q26" s="156">
        <f t="shared" si="0"/>
        <v>0</v>
      </c>
      <c r="S26" s="28"/>
      <c r="W26" s="32"/>
    </row>
    <row r="27" spans="1:23" ht="13.5" customHeight="1">
      <c r="A27" s="88">
        <v>22</v>
      </c>
      <c r="B27" s="151">
        <f>HRÁČI!B11</f>
        <v>109</v>
      </c>
      <c r="C27" s="152" t="str">
        <f>HRÁČI!C11</f>
        <v>Andraščíková  </v>
      </c>
      <c r="D27" s="153" t="str">
        <f>HRÁČI!D11</f>
        <v>Beáta</v>
      </c>
      <c r="E27" s="155" t="str">
        <f>I!W14</f>
        <v>N</v>
      </c>
      <c r="F27" s="195" t="str">
        <f>'II'!W14</f>
        <v>N</v>
      </c>
      <c r="G27" s="155" t="str">
        <f>III!W14</f>
        <v>N</v>
      </c>
      <c r="H27" s="195" t="str">
        <f>'IV'!W14</f>
        <v>N</v>
      </c>
      <c r="I27" s="155" t="str">
        <f>V!W14</f>
        <v>N</v>
      </c>
      <c r="J27" s="195" t="str">
        <f>VI!W14</f>
        <v>N</v>
      </c>
      <c r="K27" s="155" t="str">
        <f>VII!W14</f>
        <v>N</v>
      </c>
      <c r="L27" s="195" t="str">
        <f>VIII!W14</f>
        <v>N</v>
      </c>
      <c r="M27" s="155" t="str">
        <f>IX!W14</f>
        <v>N</v>
      </c>
      <c r="N27" s="195" t="str">
        <f>X!W14</f>
        <v>N</v>
      </c>
      <c r="O27" s="155" t="str">
        <f>XI!W14</f>
        <v>N</v>
      </c>
      <c r="P27" s="195" t="str">
        <f>XII!W14</f>
        <v>N</v>
      </c>
      <c r="Q27" s="156">
        <f t="shared" si="0"/>
        <v>0</v>
      </c>
      <c r="S27" s="28"/>
      <c r="T27" s="33"/>
      <c r="W27" s="32"/>
    </row>
    <row r="28" spans="1:23" ht="13.5" customHeight="1">
      <c r="A28" s="88">
        <v>23</v>
      </c>
      <c r="B28" s="151">
        <f>HRÁČI!B12</f>
        <v>110</v>
      </c>
      <c r="C28" s="152" t="str">
        <f>HRÁČI!C12</f>
        <v>Andraščík</v>
      </c>
      <c r="D28" s="153" t="str">
        <f>HRÁČI!D12</f>
        <v>Michal</v>
      </c>
      <c r="E28" s="155" t="str">
        <f>I!W15</f>
        <v>N</v>
      </c>
      <c r="F28" s="195" t="str">
        <f>'II'!W15</f>
        <v>N</v>
      </c>
      <c r="G28" s="155" t="str">
        <f>III!W15</f>
        <v>N</v>
      </c>
      <c r="H28" s="195" t="str">
        <f>'IV'!W15</f>
        <v>N</v>
      </c>
      <c r="I28" s="155" t="str">
        <f>V!W15</f>
        <v>N</v>
      </c>
      <c r="J28" s="195" t="str">
        <f>VI!W15</f>
        <v>N</v>
      </c>
      <c r="K28" s="155" t="str">
        <f>VII!W15</f>
        <v>N</v>
      </c>
      <c r="L28" s="195" t="str">
        <f>VIII!W15</f>
        <v>N</v>
      </c>
      <c r="M28" s="155" t="str">
        <f>IX!W15</f>
        <v>N</v>
      </c>
      <c r="N28" s="195" t="str">
        <f>X!W15</f>
        <v>N</v>
      </c>
      <c r="O28" s="155" t="str">
        <f>XI!W15</f>
        <v>N</v>
      </c>
      <c r="P28" s="195" t="str">
        <f>XII!W15</f>
        <v>N</v>
      </c>
      <c r="Q28" s="156">
        <f t="shared" si="0"/>
        <v>0</v>
      </c>
      <c r="S28" s="28"/>
      <c r="W28" s="32"/>
    </row>
    <row r="29" spans="1:23" ht="13.5" customHeight="1">
      <c r="A29" s="88">
        <v>24</v>
      </c>
      <c r="B29" s="151">
        <f>HRÁČI!B13</f>
        <v>111</v>
      </c>
      <c r="C29" s="152" t="str">
        <f>HRÁČI!C13</f>
        <v>Andraščíková  </v>
      </c>
      <c r="D29" s="153" t="str">
        <f>HRÁČI!D13</f>
        <v>Katarína</v>
      </c>
      <c r="E29" s="155" t="str">
        <f>I!W16</f>
        <v>N</v>
      </c>
      <c r="F29" s="195" t="str">
        <f>'II'!W16</f>
        <v>N</v>
      </c>
      <c r="G29" s="155" t="str">
        <f>III!W16</f>
        <v>N</v>
      </c>
      <c r="H29" s="195" t="str">
        <f>'IV'!W16</f>
        <v>N</v>
      </c>
      <c r="I29" s="155" t="str">
        <f>V!W16</f>
        <v>N</v>
      </c>
      <c r="J29" s="195" t="str">
        <f>VI!W16</f>
        <v>N</v>
      </c>
      <c r="K29" s="155" t="str">
        <f>VII!W16</f>
        <v>N</v>
      </c>
      <c r="L29" s="195" t="str">
        <f>VIII!W16</f>
        <v>N</v>
      </c>
      <c r="M29" s="155" t="str">
        <f>IX!W16</f>
        <v>N</v>
      </c>
      <c r="N29" s="195" t="str">
        <f>X!W16</f>
        <v>N</v>
      </c>
      <c r="O29" s="155" t="str">
        <f>XI!W16</f>
        <v>N</v>
      </c>
      <c r="P29" s="195" t="str">
        <f>XII!W16</f>
        <v>N</v>
      </c>
      <c r="Q29" s="156">
        <f t="shared" si="0"/>
        <v>0</v>
      </c>
      <c r="S29" s="28"/>
      <c r="W29" s="32"/>
    </row>
    <row r="30" spans="1:23" ht="13.5" customHeight="1">
      <c r="A30" s="88">
        <v>25</v>
      </c>
      <c r="B30" s="151">
        <f>HRÁČI!B14</f>
        <v>112</v>
      </c>
      <c r="C30" s="152">
        <f>HRÁČI!C14</f>
        <v>0</v>
      </c>
      <c r="D30" s="153">
        <f>HRÁČI!D14</f>
        <v>0</v>
      </c>
      <c r="E30" s="155" t="str">
        <f>I!W17</f>
        <v>N</v>
      </c>
      <c r="F30" s="195" t="str">
        <f>'II'!W17</f>
        <v>N</v>
      </c>
      <c r="G30" s="155" t="str">
        <f>III!W17</f>
        <v>N</v>
      </c>
      <c r="H30" s="195" t="str">
        <f>'IV'!W17</f>
        <v>N</v>
      </c>
      <c r="I30" s="155" t="str">
        <f>V!W17</f>
        <v>N</v>
      </c>
      <c r="J30" s="195" t="str">
        <f>VI!W17</f>
        <v>N</v>
      </c>
      <c r="K30" s="155" t="str">
        <f>VII!W17</f>
        <v>N</v>
      </c>
      <c r="L30" s="195" t="str">
        <f>VIII!W17</f>
        <v>N</v>
      </c>
      <c r="M30" s="155" t="str">
        <f>IX!W17</f>
        <v>N</v>
      </c>
      <c r="N30" s="195" t="str">
        <f>X!W17</f>
        <v>N</v>
      </c>
      <c r="O30" s="155" t="str">
        <f>XI!W17</f>
        <v>N</v>
      </c>
      <c r="P30" s="195" t="str">
        <f>XII!W17</f>
        <v>N</v>
      </c>
      <c r="Q30" s="156">
        <f t="shared" si="0"/>
        <v>0</v>
      </c>
      <c r="S30" s="28"/>
      <c r="W30" s="32"/>
    </row>
    <row r="31" spans="1:23" ht="13.5" customHeight="1">
      <c r="A31" s="88">
        <v>26</v>
      </c>
      <c r="B31" s="151">
        <f>HRÁČI!B15</f>
        <v>113</v>
      </c>
      <c r="C31" s="152" t="str">
        <f>HRÁČI!C15</f>
        <v>Danics</v>
      </c>
      <c r="D31" s="153" t="str">
        <f>HRÁČI!D15</f>
        <v>Erich</v>
      </c>
      <c r="E31" s="155" t="str">
        <f>I!W18</f>
        <v>N</v>
      </c>
      <c r="F31" s="195" t="str">
        <f>'II'!W18</f>
        <v>N</v>
      </c>
      <c r="G31" s="155" t="str">
        <f>III!W18</f>
        <v>N</v>
      </c>
      <c r="H31" s="195" t="str">
        <f>'IV'!W18</f>
        <v>N</v>
      </c>
      <c r="I31" s="155" t="str">
        <f>V!W18</f>
        <v>N</v>
      </c>
      <c r="J31" s="195" t="str">
        <f>VI!W18</f>
        <v>N</v>
      </c>
      <c r="K31" s="155" t="str">
        <f>VII!W18</f>
        <v>N</v>
      </c>
      <c r="L31" s="195" t="str">
        <f>VIII!W18</f>
        <v>N</v>
      </c>
      <c r="M31" s="155" t="str">
        <f>IX!W18</f>
        <v>N</v>
      </c>
      <c r="N31" s="195" t="str">
        <f>X!W18</f>
        <v>N</v>
      </c>
      <c r="O31" s="155" t="str">
        <f>XI!W18</f>
        <v>N</v>
      </c>
      <c r="P31" s="195" t="str">
        <f>XII!W18</f>
        <v>N</v>
      </c>
      <c r="Q31" s="156">
        <f t="shared" si="0"/>
        <v>0</v>
      </c>
      <c r="S31" s="28"/>
      <c r="W31" s="32"/>
    </row>
    <row r="32" spans="1:23" ht="13.5" customHeight="1">
      <c r="A32" s="88">
        <v>27</v>
      </c>
      <c r="B32" s="151">
        <f>HRÁČI!B16</f>
        <v>114</v>
      </c>
      <c r="C32" s="152">
        <f>HRÁČI!C16</f>
        <v>0</v>
      </c>
      <c r="D32" s="153">
        <f>HRÁČI!D16</f>
        <v>0</v>
      </c>
      <c r="E32" s="155" t="str">
        <f>I!W19</f>
        <v>N</v>
      </c>
      <c r="F32" s="195" t="str">
        <f>'II'!W19</f>
        <v>N</v>
      </c>
      <c r="G32" s="155" t="str">
        <f>III!W19</f>
        <v>N</v>
      </c>
      <c r="H32" s="195" t="str">
        <f>'IV'!W19</f>
        <v>N</v>
      </c>
      <c r="I32" s="155" t="str">
        <f>V!W19</f>
        <v>N</v>
      </c>
      <c r="J32" s="195" t="str">
        <f>VI!W19</f>
        <v>N</v>
      </c>
      <c r="K32" s="155" t="str">
        <f>VII!W19</f>
        <v>N</v>
      </c>
      <c r="L32" s="195" t="str">
        <f>VIII!W19</f>
        <v>N</v>
      </c>
      <c r="M32" s="155" t="str">
        <f>IX!W19</f>
        <v>N</v>
      </c>
      <c r="N32" s="195" t="str">
        <f>X!W19</f>
        <v>N</v>
      </c>
      <c r="O32" s="155" t="str">
        <f>XI!W19</f>
        <v>N</v>
      </c>
      <c r="P32" s="195" t="str">
        <f>XII!W19</f>
        <v>N</v>
      </c>
      <c r="Q32" s="156">
        <f t="shared" si="0"/>
        <v>0</v>
      </c>
      <c r="S32" s="28"/>
      <c r="T32" s="22"/>
      <c r="W32" s="32"/>
    </row>
    <row r="33" spans="1:23" ht="13.5" customHeight="1">
      <c r="A33" s="88">
        <v>28</v>
      </c>
      <c r="B33" s="151">
        <f>HRÁČI!B19</f>
        <v>117</v>
      </c>
      <c r="C33" s="152">
        <f>HRÁČI!C19</f>
        <v>0</v>
      </c>
      <c r="D33" s="153">
        <f>HRÁČI!D19</f>
        <v>0</v>
      </c>
      <c r="E33" s="155" t="str">
        <f>I!W22</f>
        <v>N</v>
      </c>
      <c r="F33" s="195" t="str">
        <f>'II'!W22</f>
        <v>N</v>
      </c>
      <c r="G33" s="155" t="str">
        <f>III!W22</f>
        <v>N</v>
      </c>
      <c r="H33" s="195" t="str">
        <f>'IV'!W22</f>
        <v>N</v>
      </c>
      <c r="I33" s="155" t="str">
        <f>V!W22</f>
        <v>N</v>
      </c>
      <c r="J33" s="195" t="str">
        <f>VI!W22</f>
        <v>N</v>
      </c>
      <c r="K33" s="155" t="str">
        <f>VII!W22</f>
        <v>N</v>
      </c>
      <c r="L33" s="195" t="str">
        <f>VIII!W22</f>
        <v>N</v>
      </c>
      <c r="M33" s="155" t="str">
        <f>IX!W22</f>
        <v>N</v>
      </c>
      <c r="N33" s="195" t="str">
        <f>X!W22</f>
        <v>N</v>
      </c>
      <c r="O33" s="155" t="str">
        <f>XI!W22</f>
        <v>N</v>
      </c>
      <c r="P33" s="195" t="str">
        <f>XII!W22</f>
        <v>N</v>
      </c>
      <c r="Q33" s="156">
        <f t="shared" si="0"/>
        <v>0</v>
      </c>
      <c r="S33" s="28"/>
      <c r="T33" s="33"/>
      <c r="W33" s="32"/>
    </row>
    <row r="34" spans="1:23" ht="13.5" customHeight="1">
      <c r="A34" s="88">
        <v>29</v>
      </c>
      <c r="B34" s="151">
        <f>HRÁČI!B23</f>
        <v>121</v>
      </c>
      <c r="C34" s="152" t="str">
        <f>HRÁČI!C23</f>
        <v>Svätojánsky</v>
      </c>
      <c r="D34" s="153" t="str">
        <f>HRÁČI!D23</f>
        <v>Daniel</v>
      </c>
      <c r="E34" s="155" t="str">
        <f>I!W26</f>
        <v>N</v>
      </c>
      <c r="F34" s="195" t="str">
        <f>'II'!W26</f>
        <v>N</v>
      </c>
      <c r="G34" s="155" t="str">
        <f>III!W26</f>
        <v>N</v>
      </c>
      <c r="H34" s="195" t="str">
        <f>'IV'!W26</f>
        <v>N</v>
      </c>
      <c r="I34" s="155" t="str">
        <f>V!W26</f>
        <v>N</v>
      </c>
      <c r="J34" s="195" t="str">
        <f>VI!W26</f>
        <v>N</v>
      </c>
      <c r="K34" s="155" t="str">
        <f>VII!W26</f>
        <v>N</v>
      </c>
      <c r="L34" s="195" t="str">
        <f>VIII!W26</f>
        <v>N</v>
      </c>
      <c r="M34" s="155" t="str">
        <f>IX!W26</f>
        <v>N</v>
      </c>
      <c r="N34" s="195" t="str">
        <f>X!W26</f>
        <v>N</v>
      </c>
      <c r="O34" s="155" t="str">
        <f>XI!W26</f>
        <v>N</v>
      </c>
      <c r="P34" s="195" t="str">
        <f>XII!W26</f>
        <v>N</v>
      </c>
      <c r="Q34" s="156">
        <f t="shared" si="0"/>
        <v>0</v>
      </c>
      <c r="R34" s="120"/>
      <c r="S34" s="28"/>
      <c r="W34" s="32"/>
    </row>
    <row r="35" spans="1:23" ht="13.5" customHeight="1">
      <c r="A35" s="88">
        <v>30</v>
      </c>
      <c r="B35" s="151">
        <f>HRÁČI!B25</f>
        <v>123</v>
      </c>
      <c r="C35" s="152" t="str">
        <f>HRÁČI!C25</f>
        <v>Jamečný</v>
      </c>
      <c r="D35" s="153" t="str">
        <f>HRÁČI!D25</f>
        <v>Milan</v>
      </c>
      <c r="E35" s="155" t="str">
        <f>I!W28</f>
        <v>N</v>
      </c>
      <c r="F35" s="195" t="str">
        <f>'II'!W28</f>
        <v>N</v>
      </c>
      <c r="G35" s="155" t="str">
        <f>III!W28</f>
        <v>N</v>
      </c>
      <c r="H35" s="195" t="str">
        <f>'IV'!W28</f>
        <v>N</v>
      </c>
      <c r="I35" s="155" t="str">
        <f>V!W28</f>
        <v>N</v>
      </c>
      <c r="J35" s="195" t="str">
        <f>VI!W28</f>
        <v>N</v>
      </c>
      <c r="K35" s="155" t="str">
        <f>VII!W28</f>
        <v>N</v>
      </c>
      <c r="L35" s="195" t="str">
        <f>VIII!W28</f>
        <v>N</v>
      </c>
      <c r="M35" s="155" t="str">
        <f>IX!W28</f>
        <v>N</v>
      </c>
      <c r="N35" s="195" t="str">
        <f>X!W28</f>
        <v>N</v>
      </c>
      <c r="O35" s="155" t="str">
        <f>XI!W28</f>
        <v>N</v>
      </c>
      <c r="P35" s="195" t="str">
        <f>XII!W28</f>
        <v>N</v>
      </c>
      <c r="Q35" s="156">
        <f t="shared" si="0"/>
        <v>0</v>
      </c>
      <c r="S35" s="28"/>
      <c r="W35" s="32"/>
    </row>
    <row r="36" spans="1:23" ht="13.5" customHeight="1">
      <c r="A36" s="88">
        <v>31</v>
      </c>
      <c r="B36" s="151">
        <f>HRÁČI!B27</f>
        <v>125</v>
      </c>
      <c r="C36" s="152" t="str">
        <f>HRÁČI!C27</f>
        <v>Slivovič</v>
      </c>
      <c r="D36" s="153" t="str">
        <f>HRÁČI!D27</f>
        <v>Michal</v>
      </c>
      <c r="E36" s="155" t="str">
        <f>I!W30</f>
        <v>N</v>
      </c>
      <c r="F36" s="195" t="str">
        <f>'II'!W30</f>
        <v>N</v>
      </c>
      <c r="G36" s="155" t="str">
        <f>III!W30</f>
        <v>N</v>
      </c>
      <c r="H36" s="195" t="str">
        <f>'IV'!W30</f>
        <v>N</v>
      </c>
      <c r="I36" s="155" t="str">
        <f>V!W30</f>
        <v>N</v>
      </c>
      <c r="J36" s="195" t="str">
        <f>VI!W30</f>
        <v>N</v>
      </c>
      <c r="K36" s="155" t="str">
        <f>VII!W30</f>
        <v>N</v>
      </c>
      <c r="L36" s="195" t="str">
        <f>VIII!W30</f>
        <v>N</v>
      </c>
      <c r="M36" s="155" t="str">
        <f>IX!W30</f>
        <v>N</v>
      </c>
      <c r="N36" s="195" t="str">
        <f>X!W30</f>
        <v>N</v>
      </c>
      <c r="O36" s="155" t="str">
        <f>XI!W30</f>
        <v>N</v>
      </c>
      <c r="P36" s="195" t="str">
        <f>XII!W30</f>
        <v>N</v>
      </c>
      <c r="Q36" s="156">
        <f t="shared" si="0"/>
        <v>0</v>
      </c>
      <c r="S36" s="28"/>
      <c r="W36" s="32"/>
    </row>
    <row r="37" spans="1:23" ht="13.5" customHeight="1">
      <c r="A37" s="88">
        <v>32</v>
      </c>
      <c r="B37" s="151">
        <f>HRÁČI!B34</f>
        <v>132</v>
      </c>
      <c r="C37" s="152">
        <f>HRÁČI!C34</f>
        <v>0</v>
      </c>
      <c r="D37" s="153">
        <f>HRÁČI!D34</f>
        <v>0</v>
      </c>
      <c r="E37" s="155" t="str">
        <f>I!W37</f>
        <v>N</v>
      </c>
      <c r="F37" s="195" t="str">
        <f>'II'!W37</f>
        <v>N</v>
      </c>
      <c r="G37" s="155" t="str">
        <f>III!W37</f>
        <v>N</v>
      </c>
      <c r="H37" s="195" t="str">
        <f>'IV'!W37</f>
        <v>N</v>
      </c>
      <c r="I37" s="155" t="str">
        <f>V!W37</f>
        <v>N</v>
      </c>
      <c r="J37" s="195" t="str">
        <f>VI!W37</f>
        <v>N</v>
      </c>
      <c r="K37" s="155" t="str">
        <f>VII!W37</f>
        <v>N</v>
      </c>
      <c r="L37" s="195" t="str">
        <f>VIII!W37</f>
        <v>N</v>
      </c>
      <c r="M37" s="155" t="str">
        <f>IX!W37</f>
        <v>N</v>
      </c>
      <c r="N37" s="195" t="str">
        <f>X!W37</f>
        <v>N</v>
      </c>
      <c r="O37" s="155" t="str">
        <f>XI!W37</f>
        <v>N</v>
      </c>
      <c r="P37" s="195" t="str">
        <f>XII!W37</f>
        <v>N</v>
      </c>
      <c r="Q37" s="156">
        <f t="shared" si="0"/>
        <v>0</v>
      </c>
      <c r="S37" s="28"/>
      <c r="W37" s="32"/>
    </row>
    <row r="38" spans="1:23" ht="13.5" customHeight="1">
      <c r="A38" s="88">
        <v>33</v>
      </c>
      <c r="B38" s="151">
        <f>HRÁČI!B35</f>
        <v>133</v>
      </c>
      <c r="C38" s="152">
        <f>HRÁČI!C35</f>
        <v>0</v>
      </c>
      <c r="D38" s="153">
        <f>HRÁČI!D35</f>
        <v>0</v>
      </c>
      <c r="E38" s="155" t="str">
        <f>I!W38</f>
        <v>N</v>
      </c>
      <c r="F38" s="195" t="str">
        <f>'II'!W38</f>
        <v>N</v>
      </c>
      <c r="G38" s="155" t="str">
        <f>III!W38</f>
        <v>N</v>
      </c>
      <c r="H38" s="195" t="str">
        <f>'IV'!W38</f>
        <v>N</v>
      </c>
      <c r="I38" s="155" t="str">
        <f>V!W38</f>
        <v>N</v>
      </c>
      <c r="J38" s="195" t="str">
        <f>VI!W38</f>
        <v>N</v>
      </c>
      <c r="K38" s="155" t="str">
        <f>VII!W38</f>
        <v>N</v>
      </c>
      <c r="L38" s="195" t="str">
        <f>VIII!W38</f>
        <v>N</v>
      </c>
      <c r="M38" s="155" t="str">
        <f>IX!W38</f>
        <v>N</v>
      </c>
      <c r="N38" s="195" t="str">
        <f>X!W38</f>
        <v>N</v>
      </c>
      <c r="O38" s="155" t="str">
        <f>XI!W38</f>
        <v>N</v>
      </c>
      <c r="P38" s="195" t="str">
        <f>XII!W38</f>
        <v>N</v>
      </c>
      <c r="Q38" s="156">
        <f t="shared" si="0"/>
        <v>0</v>
      </c>
      <c r="S38" s="28"/>
      <c r="W38" s="32"/>
    </row>
    <row r="39" spans="1:23" ht="13.5" customHeight="1">
      <c r="A39" s="88">
        <v>34</v>
      </c>
      <c r="B39" s="151">
        <f>HRÁČI!B36</f>
        <v>134</v>
      </c>
      <c r="C39" s="152">
        <f>HRÁČI!C36</f>
        <v>0</v>
      </c>
      <c r="D39" s="153">
        <f>HRÁČI!D36</f>
        <v>0</v>
      </c>
      <c r="E39" s="155" t="str">
        <f>I!W39</f>
        <v>N</v>
      </c>
      <c r="F39" s="195" t="str">
        <f>'II'!W39</f>
        <v>N</v>
      </c>
      <c r="G39" s="155" t="str">
        <f>III!W39</f>
        <v>N</v>
      </c>
      <c r="H39" s="195" t="str">
        <f>'IV'!W39</f>
        <v>N</v>
      </c>
      <c r="I39" s="155" t="str">
        <f>V!W39</f>
        <v>N</v>
      </c>
      <c r="J39" s="195" t="str">
        <f>VI!W39</f>
        <v>N</v>
      </c>
      <c r="K39" s="155" t="str">
        <f>VII!W39</f>
        <v>N</v>
      </c>
      <c r="L39" s="195" t="str">
        <f>VIII!W39</f>
        <v>N</v>
      </c>
      <c r="M39" s="155" t="str">
        <f>IX!W39</f>
        <v>N</v>
      </c>
      <c r="N39" s="195" t="str">
        <f>X!W39</f>
        <v>N</v>
      </c>
      <c r="O39" s="155" t="str">
        <f>XI!W39</f>
        <v>N</v>
      </c>
      <c r="P39" s="195" t="str">
        <f>XII!W39</f>
        <v>N</v>
      </c>
      <c r="Q39" s="156">
        <f t="shared" si="0"/>
        <v>0</v>
      </c>
      <c r="S39" s="28"/>
      <c r="W39" s="32"/>
    </row>
    <row r="40" spans="1:23" ht="13.5" customHeight="1">
      <c r="A40" s="88">
        <v>35</v>
      </c>
      <c r="B40" s="151">
        <f>HRÁČI!B37</f>
        <v>135</v>
      </c>
      <c r="C40" s="152">
        <f>HRÁČI!C37</f>
        <v>0</v>
      </c>
      <c r="D40" s="153">
        <f>HRÁČI!D37</f>
        <v>0</v>
      </c>
      <c r="E40" s="155" t="str">
        <f>I!W40</f>
        <v>N</v>
      </c>
      <c r="F40" s="195" t="str">
        <f>'II'!W40</f>
        <v>N</v>
      </c>
      <c r="G40" s="155" t="str">
        <f>III!W40</f>
        <v>N</v>
      </c>
      <c r="H40" s="195" t="str">
        <f>'IV'!W40</f>
        <v>N</v>
      </c>
      <c r="I40" s="155" t="str">
        <f>V!W40</f>
        <v>N</v>
      </c>
      <c r="J40" s="195" t="str">
        <f>VI!W40</f>
        <v>N</v>
      </c>
      <c r="K40" s="155" t="str">
        <f>VII!W40</f>
        <v>N</v>
      </c>
      <c r="L40" s="195" t="str">
        <f>VIII!W40</f>
        <v>N</v>
      </c>
      <c r="M40" s="155" t="str">
        <f>IX!W40</f>
        <v>N</v>
      </c>
      <c r="N40" s="195" t="str">
        <f>X!W40</f>
        <v>N</v>
      </c>
      <c r="O40" s="155" t="str">
        <f>XI!W40</f>
        <v>N</v>
      </c>
      <c r="P40" s="195" t="str">
        <f>XII!W40</f>
        <v>N</v>
      </c>
      <c r="Q40" s="156">
        <f t="shared" si="0"/>
        <v>0</v>
      </c>
      <c r="S40" s="28"/>
      <c r="W40" s="32"/>
    </row>
    <row r="41" spans="2:22" ht="15.75" customHeight="1">
      <c r="B41" s="28"/>
      <c r="C41" s="28"/>
      <c r="D41" s="28"/>
      <c r="E41" s="155">
        <f aca="true" t="shared" si="1" ref="E41:P41">SUM(E6:E40)</f>
        <v>354</v>
      </c>
      <c r="F41" s="195">
        <f t="shared" si="1"/>
        <v>392</v>
      </c>
      <c r="G41" s="155">
        <f t="shared" si="1"/>
        <v>318</v>
      </c>
      <c r="H41" s="195">
        <f t="shared" si="1"/>
        <v>284</v>
      </c>
      <c r="I41" s="155">
        <f t="shared" si="1"/>
        <v>284</v>
      </c>
      <c r="J41" s="195">
        <f t="shared" si="1"/>
        <v>168</v>
      </c>
      <c r="K41" s="155">
        <f t="shared" si="1"/>
        <v>252</v>
      </c>
      <c r="L41" s="195">
        <f t="shared" si="1"/>
        <v>284</v>
      </c>
      <c r="M41" s="155">
        <f t="shared" si="1"/>
        <v>222</v>
      </c>
      <c r="N41" s="195">
        <f t="shared" si="1"/>
        <v>252</v>
      </c>
      <c r="O41" s="155">
        <f t="shared" si="1"/>
        <v>222</v>
      </c>
      <c r="P41" s="195">
        <f t="shared" si="1"/>
        <v>168</v>
      </c>
      <c r="Q41" s="155">
        <f>SUM(Q6:Q40)</f>
        <v>3200</v>
      </c>
      <c r="R41" s="22"/>
      <c r="T41" s="22"/>
      <c r="U41" s="22"/>
      <c r="V41" s="22"/>
    </row>
    <row r="42" spans="2:22" ht="15.75" customHeight="1">
      <c r="B42" s="28"/>
      <c r="C42" s="28"/>
      <c r="D42" s="28"/>
      <c r="E42" s="28"/>
      <c r="F42" s="33"/>
      <c r="G42" s="28"/>
      <c r="H42" s="28"/>
      <c r="I42" s="32"/>
      <c r="Q42" s="22"/>
      <c r="R42" s="22"/>
      <c r="T42" s="22"/>
      <c r="U42" s="22"/>
      <c r="V42" s="22"/>
    </row>
    <row r="43" spans="2:22" ht="15.75" customHeight="1">
      <c r="B43" s="28"/>
      <c r="C43" s="28"/>
      <c r="D43" s="28"/>
      <c r="E43" s="28"/>
      <c r="F43" s="33"/>
      <c r="G43" s="28"/>
      <c r="H43" s="28"/>
      <c r="I43" s="32"/>
      <c r="Q43" s="22"/>
      <c r="R43" s="22"/>
      <c r="T43" s="22"/>
      <c r="U43" s="22"/>
      <c r="V43" s="22"/>
    </row>
    <row r="44" spans="2:22" ht="15.75" customHeight="1">
      <c r="B44" s="28"/>
      <c r="C44" s="28"/>
      <c r="D44" s="28"/>
      <c r="E44" s="28"/>
      <c r="F44" s="33"/>
      <c r="G44" s="28"/>
      <c r="H44" s="28"/>
      <c r="I44" s="32"/>
      <c r="Q44" s="22"/>
      <c r="R44" s="22"/>
      <c r="T44" s="22"/>
      <c r="U44" s="22"/>
      <c r="V44" s="22"/>
    </row>
    <row r="45" spans="2:22" ht="15.75" customHeight="1">
      <c r="B45" s="28"/>
      <c r="C45" s="28"/>
      <c r="D45" s="28"/>
      <c r="E45" s="28"/>
      <c r="F45" s="33"/>
      <c r="G45" s="28"/>
      <c r="H45" s="28"/>
      <c r="I45" s="32"/>
      <c r="Q45" s="22"/>
      <c r="R45" s="22"/>
      <c r="T45" s="22"/>
      <c r="U45" s="22"/>
      <c r="V45" s="22"/>
    </row>
    <row r="46" spans="2:22" ht="15.75" customHeight="1">
      <c r="B46" s="28"/>
      <c r="C46" s="28"/>
      <c r="D46" s="28"/>
      <c r="E46" s="28"/>
      <c r="F46" s="33"/>
      <c r="G46" s="28"/>
      <c r="H46" s="28"/>
      <c r="I46" s="32"/>
      <c r="Q46" s="22"/>
      <c r="R46" s="22"/>
      <c r="T46" s="22"/>
      <c r="U46" s="22"/>
      <c r="V46" s="22"/>
    </row>
    <row r="47" spans="2:22" ht="15.75" customHeight="1">
      <c r="B47" s="28"/>
      <c r="C47" s="28"/>
      <c r="D47" s="28"/>
      <c r="E47" s="28"/>
      <c r="F47" s="33"/>
      <c r="G47" s="28"/>
      <c r="H47" s="28"/>
      <c r="I47" s="32"/>
      <c r="Q47" s="22"/>
      <c r="R47" s="22"/>
      <c r="T47" s="22"/>
      <c r="U47" s="22"/>
      <c r="V47" s="22"/>
    </row>
    <row r="48" spans="2:22" ht="15.75" customHeight="1">
      <c r="B48" s="28"/>
      <c r="C48" s="28"/>
      <c r="D48" s="28"/>
      <c r="E48" s="28"/>
      <c r="G48" s="28"/>
      <c r="H48" s="28"/>
      <c r="I48" s="32"/>
      <c r="Q48" s="22"/>
      <c r="R48" s="22"/>
      <c r="T48" s="22"/>
      <c r="U48" s="22"/>
      <c r="V48" s="22"/>
    </row>
    <row r="49" spans="2:22" ht="15.75" customHeight="1">
      <c r="B49" s="28"/>
      <c r="C49" s="28"/>
      <c r="D49" s="28"/>
      <c r="E49" s="28"/>
      <c r="G49" s="28"/>
      <c r="H49" s="28"/>
      <c r="I49" s="32"/>
      <c r="Q49" s="22"/>
      <c r="R49" s="22"/>
      <c r="T49" s="22"/>
      <c r="U49" s="22"/>
      <c r="V49" s="22"/>
    </row>
    <row r="50" spans="2:22" ht="15.75" customHeight="1">
      <c r="B50" s="28"/>
      <c r="C50" s="28"/>
      <c r="D50" s="28"/>
      <c r="E50" s="28"/>
      <c r="F50" s="28"/>
      <c r="G50" s="28"/>
      <c r="H50" s="28"/>
      <c r="I50" s="32"/>
      <c r="Q50" s="22"/>
      <c r="R50" s="22"/>
      <c r="T50" s="22"/>
      <c r="U50" s="22"/>
      <c r="V50" s="22"/>
    </row>
    <row r="51" spans="2:22" ht="15.75" customHeight="1">
      <c r="B51" s="28"/>
      <c r="C51" s="28"/>
      <c r="D51" s="28"/>
      <c r="E51" s="28"/>
      <c r="F51" s="28"/>
      <c r="G51" s="28"/>
      <c r="H51" s="28"/>
      <c r="I51" s="32"/>
      <c r="Q51" s="22"/>
      <c r="R51" s="22"/>
      <c r="T51" s="22"/>
      <c r="U51" s="22"/>
      <c r="V51" s="22"/>
    </row>
    <row r="52" spans="2:22" ht="15.75" customHeight="1">
      <c r="B52" s="22"/>
      <c r="C52" s="28"/>
      <c r="D52" s="28"/>
      <c r="F52" s="28"/>
      <c r="G52" s="28"/>
      <c r="H52" s="28"/>
      <c r="Q52" s="22"/>
      <c r="R52" s="22"/>
      <c r="T52" s="22"/>
      <c r="U52" s="22"/>
      <c r="V52" s="22"/>
    </row>
    <row r="53" spans="2:22" ht="15.75" customHeight="1">
      <c r="B53" s="22"/>
      <c r="C53" s="28"/>
      <c r="D53" s="28"/>
      <c r="F53" s="28"/>
      <c r="G53" s="28"/>
      <c r="H53" s="28"/>
      <c r="Q53" s="22"/>
      <c r="R53" s="22"/>
      <c r="T53" s="22"/>
      <c r="U53" s="22"/>
      <c r="V53" s="22"/>
    </row>
    <row r="54" spans="2:22" ht="15.75" customHeight="1">
      <c r="B54" s="22"/>
      <c r="C54" s="28"/>
      <c r="D54" s="28"/>
      <c r="F54" s="28"/>
      <c r="G54" s="28"/>
      <c r="H54" s="28"/>
      <c r="Q54" s="22"/>
      <c r="R54" s="22"/>
      <c r="T54" s="22"/>
      <c r="U54" s="22"/>
      <c r="V54" s="22"/>
    </row>
    <row r="55" spans="2:22" ht="15.75" customHeight="1">
      <c r="B55" s="22"/>
      <c r="C55" s="28"/>
      <c r="D55" s="28"/>
      <c r="F55" s="28"/>
      <c r="G55" s="28"/>
      <c r="H55" s="28"/>
      <c r="Q55" s="22"/>
      <c r="R55" s="22"/>
      <c r="T55" s="22"/>
      <c r="U55" s="22"/>
      <c r="V55" s="22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sheetProtection/>
  <mergeCells count="3">
    <mergeCell ref="C5:D5"/>
    <mergeCell ref="C1:D3"/>
    <mergeCell ref="E2:Q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30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39818</v>
      </c>
      <c r="D4" s="20"/>
      <c r="E4" s="190">
        <f>COUNTIF(E6:E23,"&gt;0")</f>
        <v>18</v>
      </c>
      <c r="F4" s="125">
        <f>SUM(F6:F23)</f>
        <v>1.4901161193847656E-07</v>
      </c>
      <c r="G4" s="197" t="s">
        <v>118</v>
      </c>
      <c r="H4" s="198"/>
      <c r="I4" s="198"/>
      <c r="J4" s="199"/>
      <c r="K4" s="190">
        <f>COUNTIF(K6:K23,"&gt;0")</f>
        <v>18</v>
      </c>
      <c r="L4" s="125">
        <f>SUM(L6:L23)</f>
        <v>6.556510925292969E-07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HRÁČI!B31</f>
        <v>129</v>
      </c>
      <c r="C6" s="66" t="str">
        <f>HRÁČI!C31</f>
        <v>Serbin</v>
      </c>
      <c r="D6" s="67" t="str">
        <f>HRÁČI!D31</f>
        <v>Rastislav</v>
      </c>
      <c r="E6" s="175">
        <v>1</v>
      </c>
      <c r="F6" s="128">
        <v>7.559999942779541</v>
      </c>
      <c r="G6" s="129">
        <v>98</v>
      </c>
      <c r="H6" s="168">
        <f aca="true" t="shared" si="0" ref="H6:H23">I6-F6</f>
        <v>11.300000667572021</v>
      </c>
      <c r="I6" s="130">
        <v>18.860000610351562</v>
      </c>
      <c r="J6" s="21">
        <v>17</v>
      </c>
      <c r="K6" s="175">
        <v>1</v>
      </c>
      <c r="L6" s="128">
        <v>1.9800000190734863</v>
      </c>
      <c r="M6" s="129">
        <v>40</v>
      </c>
      <c r="N6" s="168">
        <f aca="true" t="shared" si="1" ref="N6:N23">O6-L6</f>
        <v>3.3000001907348633</v>
      </c>
      <c r="O6" s="130">
        <v>5.28000020980835</v>
      </c>
      <c r="P6" s="21">
        <v>14</v>
      </c>
      <c r="Q6" s="131">
        <f aca="true" t="shared" si="2" ref="Q6:Q23">F6+L6</f>
        <v>9.539999961853027</v>
      </c>
      <c r="R6" s="170">
        <f aca="true" t="shared" si="3" ref="R6:R23">G6+M6</f>
        <v>138</v>
      </c>
      <c r="S6" s="132">
        <f aca="true" t="shared" si="4" ref="S6:S23">I6+O6</f>
        <v>24.140000820159912</v>
      </c>
      <c r="T6" s="68">
        <f aca="true" t="shared" si="5" ref="T6:T23">J6+P6</f>
        <v>31</v>
      </c>
      <c r="U6" s="97">
        <v>3</v>
      </c>
      <c r="V6" s="69">
        <v>2</v>
      </c>
      <c r="W6" s="169">
        <f aca="true" t="shared" si="6" ref="W6:W23">T6+U6+V6</f>
        <v>36</v>
      </c>
      <c r="AA6" s="19"/>
    </row>
    <row r="7" spans="1:23" ht="15.75" customHeight="1">
      <c r="A7" s="8">
        <v>2</v>
      </c>
      <c r="B7" s="71">
        <f>HRÁČI!B21</f>
        <v>119</v>
      </c>
      <c r="C7" s="72" t="str">
        <f>HRÁČI!C21</f>
        <v>Češek</v>
      </c>
      <c r="D7" s="73" t="str">
        <f>HRÁČI!D21</f>
        <v>Ján</v>
      </c>
      <c r="E7" s="175">
        <v>1</v>
      </c>
      <c r="F7" s="128">
        <v>9</v>
      </c>
      <c r="G7" s="129">
        <v>68</v>
      </c>
      <c r="H7" s="168">
        <f t="shared" si="0"/>
        <v>5.300000190734863</v>
      </c>
      <c r="I7" s="130">
        <v>14.300000190734863</v>
      </c>
      <c r="J7" s="21">
        <v>14</v>
      </c>
      <c r="K7" s="175">
        <v>2</v>
      </c>
      <c r="L7" s="128">
        <v>11.239999771118164</v>
      </c>
      <c r="M7" s="129">
        <v>0</v>
      </c>
      <c r="N7" s="168">
        <f t="shared" si="1"/>
        <v>-6.649999618530273</v>
      </c>
      <c r="O7" s="130">
        <v>4.590000152587891</v>
      </c>
      <c r="P7" s="21">
        <v>13</v>
      </c>
      <c r="Q7" s="131">
        <f t="shared" si="2"/>
        <v>20.239999771118164</v>
      </c>
      <c r="R7" s="170">
        <f t="shared" si="3"/>
        <v>68</v>
      </c>
      <c r="S7" s="132">
        <f t="shared" si="4"/>
        <v>18.890000343322754</v>
      </c>
      <c r="T7" s="68">
        <f t="shared" si="5"/>
        <v>27</v>
      </c>
      <c r="U7" s="97">
        <v>2</v>
      </c>
      <c r="V7" s="69"/>
      <c r="W7" s="70">
        <f t="shared" si="6"/>
        <v>29</v>
      </c>
    </row>
    <row r="8" spans="1:23" ht="15.75" customHeight="1">
      <c r="A8" s="8">
        <v>3</v>
      </c>
      <c r="B8" s="71">
        <f>HRÁČI!B10</f>
        <v>108</v>
      </c>
      <c r="C8" s="72" t="str">
        <f>HRÁČI!C10</f>
        <v>Vavríková</v>
      </c>
      <c r="D8" s="73" t="str">
        <f>HRÁČI!D10</f>
        <v>Lucia</v>
      </c>
      <c r="E8" s="175">
        <v>3</v>
      </c>
      <c r="F8" s="128">
        <v>8.319999694824219</v>
      </c>
      <c r="G8" s="129">
        <v>22</v>
      </c>
      <c r="H8" s="168">
        <f t="shared" si="0"/>
        <v>-5.999999761581421</v>
      </c>
      <c r="I8" s="130">
        <v>2.319999933242798</v>
      </c>
      <c r="J8" s="21">
        <v>11</v>
      </c>
      <c r="K8" s="175">
        <v>2</v>
      </c>
      <c r="L8" s="128">
        <v>2.640000104904175</v>
      </c>
      <c r="M8" s="129">
        <v>64</v>
      </c>
      <c r="N8" s="168">
        <f t="shared" si="1"/>
        <v>6.1499998569488525</v>
      </c>
      <c r="O8" s="130">
        <v>8.789999961853027</v>
      </c>
      <c r="P8" s="21">
        <v>16</v>
      </c>
      <c r="Q8" s="131">
        <f t="shared" si="2"/>
        <v>10.959999799728394</v>
      </c>
      <c r="R8" s="170">
        <f t="shared" si="3"/>
        <v>86</v>
      </c>
      <c r="S8" s="132">
        <f t="shared" si="4"/>
        <v>11.109999895095825</v>
      </c>
      <c r="T8" s="68">
        <f t="shared" si="5"/>
        <v>27</v>
      </c>
      <c r="U8" s="97">
        <v>1</v>
      </c>
      <c r="V8" s="69"/>
      <c r="W8" s="70">
        <f t="shared" si="6"/>
        <v>28</v>
      </c>
    </row>
    <row r="9" spans="1:23" ht="15.75" customHeight="1">
      <c r="A9" s="8">
        <v>4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3</v>
      </c>
      <c r="F9" s="128">
        <v>10.880000114440918</v>
      </c>
      <c r="G9" s="129">
        <v>80</v>
      </c>
      <c r="H9" s="168">
        <f t="shared" si="0"/>
        <v>5.59999942779541</v>
      </c>
      <c r="I9" s="130">
        <v>16.479999542236328</v>
      </c>
      <c r="J9" s="21">
        <v>15</v>
      </c>
      <c r="K9" s="175">
        <v>1</v>
      </c>
      <c r="L9" s="128">
        <v>6.5</v>
      </c>
      <c r="M9" s="129">
        <v>0</v>
      </c>
      <c r="N9" s="168">
        <f t="shared" si="1"/>
        <v>-4.700000047683716</v>
      </c>
      <c r="O9" s="130">
        <v>1.7999999523162842</v>
      </c>
      <c r="P9" s="21">
        <v>11</v>
      </c>
      <c r="Q9" s="131">
        <f t="shared" si="2"/>
        <v>17.380000114440918</v>
      </c>
      <c r="R9" s="170">
        <f t="shared" si="3"/>
        <v>80</v>
      </c>
      <c r="S9" s="132">
        <f t="shared" si="4"/>
        <v>18.279999494552612</v>
      </c>
      <c r="T9" s="68">
        <f t="shared" si="5"/>
        <v>26</v>
      </c>
      <c r="U9" s="97"/>
      <c r="V9" s="69"/>
      <c r="W9" s="70">
        <f t="shared" si="6"/>
        <v>26</v>
      </c>
    </row>
    <row r="10" spans="1:23" ht="15.75" customHeight="1">
      <c r="A10" s="8">
        <v>5</v>
      </c>
      <c r="B10" s="71">
        <f>HRÁČI!B3</f>
        <v>101</v>
      </c>
      <c r="C10" s="72" t="str">
        <f>HRÁČI!C3</f>
        <v>Dobiaš</v>
      </c>
      <c r="D10" s="73" t="str">
        <f>HRÁČI!D3</f>
        <v>Martin</v>
      </c>
      <c r="E10" s="175">
        <v>3</v>
      </c>
      <c r="F10" s="128">
        <v>-10.5600004196167</v>
      </c>
      <c r="G10" s="129">
        <v>106</v>
      </c>
      <c r="H10" s="168">
        <f t="shared" si="0"/>
        <v>10.800000414252281</v>
      </c>
      <c r="I10" s="130">
        <v>0.23999999463558197</v>
      </c>
      <c r="J10" s="21">
        <v>10</v>
      </c>
      <c r="K10" s="175">
        <v>3</v>
      </c>
      <c r="L10" s="128">
        <v>4.349999904632568</v>
      </c>
      <c r="M10" s="129">
        <v>66</v>
      </c>
      <c r="N10" s="168">
        <f t="shared" si="1"/>
        <v>1.8000001907348633</v>
      </c>
      <c r="O10" s="130">
        <v>6.150000095367432</v>
      </c>
      <c r="P10" s="21">
        <v>15</v>
      </c>
      <c r="Q10" s="131">
        <f t="shared" si="2"/>
        <v>-6.210000514984131</v>
      </c>
      <c r="R10" s="170">
        <f t="shared" si="3"/>
        <v>172</v>
      </c>
      <c r="S10" s="132">
        <f t="shared" si="4"/>
        <v>6.390000090003014</v>
      </c>
      <c r="T10" s="68">
        <f t="shared" si="5"/>
        <v>25</v>
      </c>
      <c r="U10" s="97"/>
      <c r="V10" s="69"/>
      <c r="W10" s="70">
        <f t="shared" si="6"/>
        <v>25</v>
      </c>
    </row>
    <row r="11" spans="1:23" ht="15.75" customHeight="1">
      <c r="A11" s="8">
        <v>6</v>
      </c>
      <c r="B11" s="71">
        <f>HRÁČI!B24</f>
        <v>122</v>
      </c>
      <c r="C11" s="72" t="str">
        <f>HRÁČI!C24</f>
        <v>Šereš</v>
      </c>
      <c r="D11" s="73" t="str">
        <f>HRÁČI!D24</f>
        <v>Karol</v>
      </c>
      <c r="E11" s="175">
        <v>2</v>
      </c>
      <c r="F11" s="128">
        <v>16.84000015258789</v>
      </c>
      <c r="G11" s="129">
        <v>44</v>
      </c>
      <c r="H11" s="168">
        <f t="shared" si="0"/>
        <v>2.8500003814697266</v>
      </c>
      <c r="I11" s="130">
        <v>19.690000534057617</v>
      </c>
      <c r="J11" s="21">
        <v>18</v>
      </c>
      <c r="K11" s="175">
        <v>1</v>
      </c>
      <c r="L11" s="128">
        <v>-1.059999942779541</v>
      </c>
      <c r="M11" s="129">
        <v>12</v>
      </c>
      <c r="N11" s="168">
        <f t="shared" si="1"/>
        <v>-2.299999952316284</v>
      </c>
      <c r="O11" s="130">
        <v>-3.359999895095825</v>
      </c>
      <c r="P11" s="21">
        <v>6</v>
      </c>
      <c r="Q11" s="131">
        <f t="shared" si="2"/>
        <v>15.78000020980835</v>
      </c>
      <c r="R11" s="170">
        <f t="shared" si="3"/>
        <v>56</v>
      </c>
      <c r="S11" s="132">
        <f t="shared" si="4"/>
        <v>16.330000638961792</v>
      </c>
      <c r="T11" s="68">
        <f t="shared" si="5"/>
        <v>24</v>
      </c>
      <c r="U11" s="97"/>
      <c r="V11" s="69"/>
      <c r="W11" s="70">
        <f t="shared" si="6"/>
        <v>24</v>
      </c>
    </row>
    <row r="12" spans="1:23" ht="15.75" customHeight="1">
      <c r="A12" s="8">
        <v>7</v>
      </c>
      <c r="B12" s="71">
        <f>HRÁČI!B8</f>
        <v>106</v>
      </c>
      <c r="C12" s="72" t="str">
        <f>HRÁČI!C8</f>
        <v>Bisák </v>
      </c>
      <c r="D12" s="73" t="str">
        <f>HRÁČI!D8</f>
        <v>Viliam</v>
      </c>
      <c r="E12" s="175">
        <v>4</v>
      </c>
      <c r="F12" s="128">
        <v>-0.8199999928474426</v>
      </c>
      <c r="G12" s="129">
        <v>131</v>
      </c>
      <c r="H12" s="168">
        <f t="shared" si="0"/>
        <v>6.200000107288361</v>
      </c>
      <c r="I12" s="130">
        <v>5.380000114440918</v>
      </c>
      <c r="J12" s="21">
        <v>12</v>
      </c>
      <c r="K12" s="175">
        <v>2</v>
      </c>
      <c r="L12" s="128">
        <v>2.440000057220459</v>
      </c>
      <c r="M12" s="129">
        <v>40</v>
      </c>
      <c r="N12" s="168">
        <f t="shared" si="1"/>
        <v>1.3499999046325684</v>
      </c>
      <c r="O12" s="130">
        <v>3.7899999618530273</v>
      </c>
      <c r="P12" s="21">
        <v>12</v>
      </c>
      <c r="Q12" s="131">
        <f t="shared" si="2"/>
        <v>1.6200000643730164</v>
      </c>
      <c r="R12" s="170">
        <f t="shared" si="3"/>
        <v>171</v>
      </c>
      <c r="S12" s="132">
        <f t="shared" si="4"/>
        <v>9.170000076293945</v>
      </c>
      <c r="T12" s="68">
        <f t="shared" si="5"/>
        <v>24</v>
      </c>
      <c r="U12" s="97"/>
      <c r="V12" s="69">
        <v>3</v>
      </c>
      <c r="W12" s="70">
        <f t="shared" si="6"/>
        <v>27</v>
      </c>
    </row>
    <row r="13" spans="1:23" ht="15.75" customHeight="1">
      <c r="A13" s="8">
        <v>8</v>
      </c>
      <c r="B13" s="71">
        <f>HRÁČI!B30</f>
        <v>128</v>
      </c>
      <c r="C13" s="72" t="str">
        <f>HRÁČI!C30</f>
        <v>Alfoldy</v>
      </c>
      <c r="D13" s="73" t="str">
        <f>HRÁČI!D30</f>
        <v>František</v>
      </c>
      <c r="E13" s="175">
        <v>5</v>
      </c>
      <c r="F13" s="128">
        <v>-6.400000095367432</v>
      </c>
      <c r="G13" s="129">
        <v>42</v>
      </c>
      <c r="H13" s="168">
        <f t="shared" si="0"/>
        <v>1.0999999046325684</v>
      </c>
      <c r="I13" s="130">
        <v>-5.300000190734863</v>
      </c>
      <c r="J13" s="21">
        <v>6</v>
      </c>
      <c r="K13" s="175">
        <v>4</v>
      </c>
      <c r="L13" s="128">
        <v>5.460000038146973</v>
      </c>
      <c r="M13" s="129">
        <v>68</v>
      </c>
      <c r="N13" s="168">
        <f t="shared" si="1"/>
        <v>6.800000190734863</v>
      </c>
      <c r="O13" s="130">
        <v>12.260000228881836</v>
      </c>
      <c r="P13" s="21">
        <v>17</v>
      </c>
      <c r="Q13" s="131">
        <f t="shared" si="2"/>
        <v>-0.940000057220459</v>
      </c>
      <c r="R13" s="170">
        <f t="shared" si="3"/>
        <v>110</v>
      </c>
      <c r="S13" s="132">
        <f t="shared" si="4"/>
        <v>6.960000038146973</v>
      </c>
      <c r="T13" s="68">
        <f t="shared" si="5"/>
        <v>23</v>
      </c>
      <c r="U13" s="97"/>
      <c r="V13" s="69"/>
      <c r="W13" s="70">
        <f t="shared" si="6"/>
        <v>23</v>
      </c>
    </row>
    <row r="14" spans="1:23" ht="15.75" customHeight="1">
      <c r="A14" s="8">
        <v>9</v>
      </c>
      <c r="B14" s="71">
        <f>HRÁČI!B4</f>
        <v>102</v>
      </c>
      <c r="C14" s="72" t="str">
        <f>HRÁČI!C4</f>
        <v>Leskovský  </v>
      </c>
      <c r="D14" s="73" t="str">
        <f>HRÁČI!D4</f>
        <v>Roman</v>
      </c>
      <c r="E14" s="175">
        <v>2</v>
      </c>
      <c r="F14" s="128">
        <v>8.0600004196167</v>
      </c>
      <c r="G14" s="129">
        <v>75</v>
      </c>
      <c r="H14" s="168">
        <f t="shared" si="0"/>
        <v>9.050000190734863</v>
      </c>
      <c r="I14" s="130">
        <v>17.110000610351562</v>
      </c>
      <c r="J14" s="21">
        <v>16</v>
      </c>
      <c r="K14" s="175">
        <v>1</v>
      </c>
      <c r="L14" s="128">
        <v>-7.420000076293945</v>
      </c>
      <c r="M14" s="129">
        <v>42</v>
      </c>
      <c r="N14" s="168">
        <f t="shared" si="1"/>
        <v>3.700000047683716</v>
      </c>
      <c r="O14" s="130">
        <v>-3.7200000286102295</v>
      </c>
      <c r="P14" s="21">
        <v>5</v>
      </c>
      <c r="Q14" s="131">
        <f t="shared" si="2"/>
        <v>0.6400003433227539</v>
      </c>
      <c r="R14" s="170">
        <f t="shared" si="3"/>
        <v>117</v>
      </c>
      <c r="S14" s="132">
        <f t="shared" si="4"/>
        <v>13.390000581741333</v>
      </c>
      <c r="T14" s="68">
        <f t="shared" si="5"/>
        <v>21</v>
      </c>
      <c r="U14" s="97"/>
      <c r="V14" s="69">
        <v>1</v>
      </c>
      <c r="W14" s="70">
        <f t="shared" si="6"/>
        <v>22</v>
      </c>
    </row>
    <row r="15" spans="1:23" ht="15.75" customHeight="1">
      <c r="A15" s="8">
        <v>10</v>
      </c>
      <c r="B15" s="71">
        <f>HRÁČI!B22</f>
        <v>120</v>
      </c>
      <c r="C15" s="72" t="str">
        <f>HRÁČI!C22</f>
        <v>Urban</v>
      </c>
      <c r="D15" s="73" t="str">
        <f>HRÁČI!D22</f>
        <v>Daniel</v>
      </c>
      <c r="E15" s="175">
        <v>2</v>
      </c>
      <c r="F15" s="128">
        <v>-19</v>
      </c>
      <c r="G15" s="129">
        <v>0</v>
      </c>
      <c r="H15" s="168">
        <f t="shared" si="0"/>
        <v>-5.950000762939453</v>
      </c>
      <c r="I15" s="130">
        <v>-24.950000762939453</v>
      </c>
      <c r="J15" s="21">
        <v>1</v>
      </c>
      <c r="K15" s="175">
        <v>5</v>
      </c>
      <c r="L15" s="128">
        <v>11.100000381469727</v>
      </c>
      <c r="M15" s="129">
        <v>90</v>
      </c>
      <c r="N15" s="168">
        <f t="shared" si="1"/>
        <v>6.94999885559082</v>
      </c>
      <c r="O15" s="130">
        <v>18.049999237060547</v>
      </c>
      <c r="P15" s="21">
        <v>18</v>
      </c>
      <c r="Q15" s="131">
        <f t="shared" si="2"/>
        <v>-7.899999618530273</v>
      </c>
      <c r="R15" s="170">
        <f t="shared" si="3"/>
        <v>90</v>
      </c>
      <c r="S15" s="132">
        <f t="shared" si="4"/>
        <v>-6.900001525878906</v>
      </c>
      <c r="T15" s="68">
        <f t="shared" si="5"/>
        <v>19</v>
      </c>
      <c r="U15" s="97"/>
      <c r="V15" s="69"/>
      <c r="W15" s="70">
        <f t="shared" si="6"/>
        <v>19</v>
      </c>
    </row>
    <row r="16" spans="1:23" ht="15.75" customHeight="1">
      <c r="A16" s="8">
        <v>11</v>
      </c>
      <c r="B16" s="71">
        <f>HRÁČI!B17</f>
        <v>115</v>
      </c>
      <c r="C16" s="72" t="str">
        <f>HRÁČI!C17</f>
        <v>Rigo</v>
      </c>
      <c r="D16" s="73" t="str">
        <f>HRÁČI!D17</f>
        <v>Ľudovít</v>
      </c>
      <c r="E16" s="175">
        <v>5</v>
      </c>
      <c r="F16" s="128">
        <v>1.0800000429153442</v>
      </c>
      <c r="G16" s="129">
        <v>12</v>
      </c>
      <c r="H16" s="168">
        <f t="shared" si="0"/>
        <v>-3.399999976158142</v>
      </c>
      <c r="I16" s="130">
        <v>-2.319999933242798</v>
      </c>
      <c r="J16" s="21">
        <v>8</v>
      </c>
      <c r="K16" s="175">
        <v>3</v>
      </c>
      <c r="L16" s="128">
        <v>-0.5299999713897705</v>
      </c>
      <c r="M16" s="129">
        <v>68</v>
      </c>
      <c r="N16" s="168">
        <f t="shared" si="1"/>
        <v>2.1999999284744263</v>
      </c>
      <c r="O16" s="130">
        <v>1.6699999570846558</v>
      </c>
      <c r="P16" s="21">
        <v>10</v>
      </c>
      <c r="Q16" s="131">
        <f t="shared" si="2"/>
        <v>0.5500000715255737</v>
      </c>
      <c r="R16" s="170">
        <f t="shared" si="3"/>
        <v>80</v>
      </c>
      <c r="S16" s="132">
        <f t="shared" si="4"/>
        <v>-0.6499999761581421</v>
      </c>
      <c r="T16" s="68">
        <f t="shared" si="5"/>
        <v>18</v>
      </c>
      <c r="U16" s="97"/>
      <c r="V16" s="69"/>
      <c r="W16" s="70">
        <f t="shared" si="6"/>
        <v>18</v>
      </c>
    </row>
    <row r="17" spans="1:23" ht="15.75" customHeight="1">
      <c r="A17" s="8">
        <v>12</v>
      </c>
      <c r="B17" s="71">
        <f>HRÁČI!B29</f>
        <v>127</v>
      </c>
      <c r="C17" s="72" t="str">
        <f>HRÁČI!C29</f>
        <v>Gavula</v>
      </c>
      <c r="D17" s="73" t="str">
        <f>HRÁČI!D29</f>
        <v>Gabriel</v>
      </c>
      <c r="E17" s="175">
        <v>4</v>
      </c>
      <c r="F17" s="128">
        <v>-0.1599999964237213</v>
      </c>
      <c r="G17" s="129">
        <v>76</v>
      </c>
      <c r="H17" s="168">
        <f t="shared" si="0"/>
        <v>-2.0500000417232513</v>
      </c>
      <c r="I17" s="130">
        <v>-2.2100000381469727</v>
      </c>
      <c r="J17" s="21">
        <v>9</v>
      </c>
      <c r="K17" s="175">
        <v>3</v>
      </c>
      <c r="L17" s="128">
        <v>-6.409999847412109</v>
      </c>
      <c r="M17" s="129">
        <v>94</v>
      </c>
      <c r="N17" s="168">
        <f t="shared" si="1"/>
        <v>7.3999998569488525</v>
      </c>
      <c r="O17" s="130">
        <v>0.9900000095367432</v>
      </c>
      <c r="P17" s="21">
        <v>9</v>
      </c>
      <c r="Q17" s="131">
        <f t="shared" si="2"/>
        <v>-6.569999843835831</v>
      </c>
      <c r="R17" s="170">
        <f t="shared" si="3"/>
        <v>170</v>
      </c>
      <c r="S17" s="132">
        <f t="shared" si="4"/>
        <v>-1.2200000286102295</v>
      </c>
      <c r="T17" s="68">
        <f t="shared" si="5"/>
        <v>18</v>
      </c>
      <c r="U17" s="97"/>
      <c r="V17" s="69"/>
      <c r="W17" s="70">
        <f t="shared" si="6"/>
        <v>18</v>
      </c>
    </row>
    <row r="18" spans="1:23" ht="15.75" customHeight="1">
      <c r="A18" s="8">
        <v>13</v>
      </c>
      <c r="B18" s="71">
        <f>HRÁČI!B9</f>
        <v>107</v>
      </c>
      <c r="C18" s="72" t="str">
        <f>HRÁČI!C9</f>
        <v>Hegyi </v>
      </c>
      <c r="D18" s="73" t="str">
        <f>HRÁČI!D9</f>
        <v>Juraj</v>
      </c>
      <c r="E18" s="175">
        <v>5</v>
      </c>
      <c r="F18" s="128">
        <v>5.320000171661377</v>
      </c>
      <c r="G18" s="129">
        <v>50</v>
      </c>
      <c r="H18" s="168">
        <f t="shared" si="0"/>
        <v>2.299999713897705</v>
      </c>
      <c r="I18" s="130">
        <v>7.619999885559082</v>
      </c>
      <c r="J18" s="21">
        <v>13</v>
      </c>
      <c r="K18" s="175">
        <v>2</v>
      </c>
      <c r="L18" s="128">
        <v>-16.31999969482422</v>
      </c>
      <c r="M18" s="129">
        <v>29</v>
      </c>
      <c r="N18" s="168">
        <f t="shared" si="1"/>
        <v>-0.8500003814697266</v>
      </c>
      <c r="O18" s="130">
        <v>-17.170000076293945</v>
      </c>
      <c r="P18" s="21">
        <v>2</v>
      </c>
      <c r="Q18" s="131">
        <f t="shared" si="2"/>
        <v>-10.999999523162842</v>
      </c>
      <c r="R18" s="170">
        <f t="shared" si="3"/>
        <v>79</v>
      </c>
      <c r="S18" s="132">
        <f t="shared" si="4"/>
        <v>-9.550000190734863</v>
      </c>
      <c r="T18" s="68">
        <f t="shared" si="5"/>
        <v>15</v>
      </c>
      <c r="U18" s="97"/>
      <c r="V18" s="69"/>
      <c r="W18" s="70">
        <f t="shared" si="6"/>
        <v>15</v>
      </c>
    </row>
    <row r="19" spans="1:23" ht="15.75" customHeight="1">
      <c r="A19" s="8">
        <v>14</v>
      </c>
      <c r="B19" s="71">
        <f>HRÁČI!B32</f>
        <v>130</v>
      </c>
      <c r="C19" s="72" t="str">
        <f>HRÁČI!C32</f>
        <v>Lahučký</v>
      </c>
      <c r="D19" s="73" t="str">
        <f>HRÁČI!D32</f>
        <v>Alojz</v>
      </c>
      <c r="E19" s="175">
        <v>1</v>
      </c>
      <c r="F19" s="128">
        <v>-6.079999923706055</v>
      </c>
      <c r="G19" s="129">
        <v>0</v>
      </c>
      <c r="H19" s="168">
        <f t="shared" si="0"/>
        <v>-8.300000190734863</v>
      </c>
      <c r="I19" s="130">
        <v>-14.380000114440918</v>
      </c>
      <c r="J19" s="21">
        <v>4</v>
      </c>
      <c r="K19" s="175">
        <v>4</v>
      </c>
      <c r="L19" s="128">
        <v>3.640000104904175</v>
      </c>
      <c r="M19" s="129">
        <v>0</v>
      </c>
      <c r="N19" s="168">
        <f t="shared" si="1"/>
        <v>-3.400000110268593</v>
      </c>
      <c r="O19" s="130">
        <v>0.23999999463558197</v>
      </c>
      <c r="P19" s="21">
        <v>8</v>
      </c>
      <c r="Q19" s="131">
        <f t="shared" si="2"/>
        <v>-2.43999981880188</v>
      </c>
      <c r="R19" s="170">
        <f t="shared" si="3"/>
        <v>0</v>
      </c>
      <c r="S19" s="132">
        <f t="shared" si="4"/>
        <v>-14.140000119805336</v>
      </c>
      <c r="T19" s="68">
        <f t="shared" si="5"/>
        <v>12</v>
      </c>
      <c r="U19" s="97"/>
      <c r="V19" s="69"/>
      <c r="W19" s="70">
        <f t="shared" si="6"/>
        <v>12</v>
      </c>
    </row>
    <row r="20" spans="1:23" ht="15.75" customHeight="1">
      <c r="A20" s="8">
        <v>15</v>
      </c>
      <c r="B20" s="71">
        <f>HRÁČI!B26</f>
        <v>124</v>
      </c>
      <c r="C20" s="72" t="str">
        <f>HRÁČI!C26</f>
        <v>Biely</v>
      </c>
      <c r="D20" s="73" t="str">
        <f>HRÁČI!D26</f>
        <v>Peter</v>
      </c>
      <c r="E20" s="175">
        <v>4</v>
      </c>
      <c r="F20" s="128">
        <v>0.9800000190734863</v>
      </c>
      <c r="G20" s="129">
        <v>62</v>
      </c>
      <c r="H20" s="168">
        <f t="shared" si="0"/>
        <v>-4.150000095367432</v>
      </c>
      <c r="I20" s="130">
        <v>-3.1700000762939453</v>
      </c>
      <c r="J20" s="21">
        <v>7</v>
      </c>
      <c r="K20" s="175">
        <v>3</v>
      </c>
      <c r="L20" s="128">
        <v>2.5899999141693115</v>
      </c>
      <c r="M20" s="129">
        <v>0</v>
      </c>
      <c r="N20" s="168">
        <f t="shared" si="1"/>
        <v>-11.40000033378601</v>
      </c>
      <c r="O20" s="130">
        <v>-8.8100004196167</v>
      </c>
      <c r="P20" s="21">
        <v>4</v>
      </c>
      <c r="Q20" s="131">
        <f t="shared" si="2"/>
        <v>3.569999933242798</v>
      </c>
      <c r="R20" s="170">
        <f t="shared" si="3"/>
        <v>62</v>
      </c>
      <c r="S20" s="132">
        <f t="shared" si="4"/>
        <v>-11.980000495910645</v>
      </c>
      <c r="T20" s="68">
        <f t="shared" si="5"/>
        <v>11</v>
      </c>
      <c r="U20" s="97"/>
      <c r="V20" s="69"/>
      <c r="W20" s="70">
        <f t="shared" si="6"/>
        <v>11</v>
      </c>
    </row>
    <row r="21" spans="1:23" ht="15.75" customHeight="1">
      <c r="A21" s="8">
        <v>16</v>
      </c>
      <c r="B21" s="71">
        <f>HRÁČI!B5</f>
        <v>103</v>
      </c>
      <c r="C21" s="72" t="str">
        <f>HRÁČI!C5</f>
        <v>Kazimír </v>
      </c>
      <c r="D21" s="73" t="str">
        <f>HRÁČI!D5</f>
        <v>Jozef</v>
      </c>
      <c r="E21" s="175">
        <v>3</v>
      </c>
      <c r="F21" s="128">
        <v>-8.640000343322754</v>
      </c>
      <c r="G21" s="129">
        <v>0</v>
      </c>
      <c r="H21" s="168">
        <f t="shared" si="0"/>
        <v>-10.40000057220459</v>
      </c>
      <c r="I21" s="130">
        <v>-19.040000915527344</v>
      </c>
      <c r="J21" s="21">
        <v>2</v>
      </c>
      <c r="K21" s="175">
        <v>5</v>
      </c>
      <c r="L21" s="128">
        <v>0.18000000715255737</v>
      </c>
      <c r="M21" s="129">
        <v>41</v>
      </c>
      <c r="N21" s="168">
        <f t="shared" si="1"/>
        <v>-0.4000000059604645</v>
      </c>
      <c r="O21" s="130">
        <v>-0.2199999988079071</v>
      </c>
      <c r="P21" s="21">
        <v>7</v>
      </c>
      <c r="Q21" s="131">
        <f t="shared" si="2"/>
        <v>-8.460000336170197</v>
      </c>
      <c r="R21" s="170">
        <f t="shared" si="3"/>
        <v>41</v>
      </c>
      <c r="S21" s="132">
        <f t="shared" si="4"/>
        <v>-19.26000091433525</v>
      </c>
      <c r="T21" s="68">
        <f t="shared" si="5"/>
        <v>9</v>
      </c>
      <c r="U21" s="97"/>
      <c r="V21" s="69"/>
      <c r="W21" s="70">
        <f t="shared" si="6"/>
        <v>9</v>
      </c>
    </row>
    <row r="22" spans="1:23" ht="15.75" customHeight="1">
      <c r="A22" s="8">
        <v>17</v>
      </c>
      <c r="B22" s="71">
        <f>HRÁČI!B28</f>
        <v>126</v>
      </c>
      <c r="C22" s="72" t="str">
        <f>HRÁČI!C28</f>
        <v>Dohnány</v>
      </c>
      <c r="D22" s="73" t="str">
        <f>HRÁČI!D28</f>
        <v>Roman</v>
      </c>
      <c r="E22" s="175">
        <v>2</v>
      </c>
      <c r="F22" s="128">
        <v>-5.900000095367432</v>
      </c>
      <c r="G22" s="129">
        <v>0</v>
      </c>
      <c r="H22" s="168">
        <f t="shared" si="0"/>
        <v>-5.950000286102295</v>
      </c>
      <c r="I22" s="130">
        <v>-11.850000381469727</v>
      </c>
      <c r="J22" s="21">
        <v>5</v>
      </c>
      <c r="K22" s="175">
        <v>4</v>
      </c>
      <c r="L22" s="128">
        <v>-9.100000381469727</v>
      </c>
      <c r="M22" s="129">
        <v>0</v>
      </c>
      <c r="N22" s="168">
        <f t="shared" si="1"/>
        <v>-3.3999996185302734</v>
      </c>
      <c r="O22" s="130">
        <v>-12.5</v>
      </c>
      <c r="P22" s="21">
        <v>3</v>
      </c>
      <c r="Q22" s="131">
        <f t="shared" si="2"/>
        <v>-15.000000476837158</v>
      </c>
      <c r="R22" s="170">
        <f t="shared" si="3"/>
        <v>0</v>
      </c>
      <c r="S22" s="132">
        <f t="shared" si="4"/>
        <v>-24.350000381469727</v>
      </c>
      <c r="T22" s="68">
        <f t="shared" si="5"/>
        <v>8</v>
      </c>
      <c r="U22" s="97"/>
      <c r="V22" s="69"/>
      <c r="W22" s="70">
        <f t="shared" si="6"/>
        <v>8</v>
      </c>
    </row>
    <row r="23" spans="1:23" ht="15.75" customHeight="1">
      <c r="A23" s="8">
        <v>18</v>
      </c>
      <c r="B23" s="71">
        <f>HRÁČI!B18</f>
        <v>116</v>
      </c>
      <c r="C23" s="72" t="str">
        <f>HRÁČI!C18</f>
        <v>Učník</v>
      </c>
      <c r="D23" s="73" t="str">
        <f>HRÁČI!D18</f>
        <v>Stanislav</v>
      </c>
      <c r="E23" s="175">
        <v>1</v>
      </c>
      <c r="F23" s="128">
        <v>-10.479999542236328</v>
      </c>
      <c r="G23" s="129">
        <v>0</v>
      </c>
      <c r="H23" s="168">
        <f t="shared" si="0"/>
        <v>-8.30000114440918</v>
      </c>
      <c r="I23" s="130">
        <v>-18.780000686645508</v>
      </c>
      <c r="J23" s="21">
        <v>3</v>
      </c>
      <c r="K23" s="175">
        <v>5</v>
      </c>
      <c r="L23" s="128">
        <v>-11.279999732971191</v>
      </c>
      <c r="M23" s="129">
        <v>0</v>
      </c>
      <c r="N23" s="168">
        <f t="shared" si="1"/>
        <v>-6.550000190734863</v>
      </c>
      <c r="O23" s="130">
        <v>-17.829999923706055</v>
      </c>
      <c r="P23" s="21">
        <v>1</v>
      </c>
      <c r="Q23" s="131">
        <f t="shared" si="2"/>
        <v>-21.75999927520752</v>
      </c>
      <c r="R23" s="170">
        <f t="shared" si="3"/>
        <v>0</v>
      </c>
      <c r="S23" s="132">
        <f t="shared" si="4"/>
        <v>-36.61000061035156</v>
      </c>
      <c r="T23" s="68">
        <f t="shared" si="5"/>
        <v>4</v>
      </c>
      <c r="U23" s="97"/>
      <c r="V23" s="69"/>
      <c r="W23" s="70">
        <f t="shared" si="6"/>
        <v>4</v>
      </c>
    </row>
    <row r="24" spans="1:23" ht="15.75" customHeight="1">
      <c r="A24" s="1"/>
      <c r="C24" s="186" t="s">
        <v>123</v>
      </c>
      <c r="E24" s="187">
        <f>COUNTIF(E6:E23,"&gt;0")</f>
        <v>18</v>
      </c>
      <c r="F24" s="124"/>
      <c r="G24" s="7"/>
      <c r="H24" s="7">
        <f>SUM(H6:H23)</f>
        <v>-1.8328428268432617E-06</v>
      </c>
      <c r="I24" s="7">
        <f>SUM(I6:I23)</f>
        <v>-1.6838312149047852E-06</v>
      </c>
      <c r="J24" s="7"/>
      <c r="K24" s="124"/>
      <c r="L24" s="124"/>
      <c r="M24" s="7"/>
      <c r="N24" s="7">
        <f>SUM(N6:N23)</f>
        <v>-1.2367963790893555E-06</v>
      </c>
      <c r="O24" s="7">
        <f>SUM(O6:O23)</f>
        <v>-5.811452865600586E-07</v>
      </c>
      <c r="P24" s="7"/>
      <c r="Q24" s="7"/>
      <c r="R24" s="7"/>
      <c r="S24" s="7">
        <f>SUM(S6:S23)</f>
        <v>-2.2649765014648438E-06</v>
      </c>
      <c r="T24" s="7"/>
      <c r="U24" s="7"/>
      <c r="V24" s="7"/>
      <c r="W24" s="7"/>
    </row>
    <row r="25" spans="1:23" ht="15.75" customHeight="1">
      <c r="A25" s="201" t="s">
        <v>104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180"/>
      <c r="S25" s="181"/>
      <c r="T25" s="181"/>
      <c r="U25" s="181"/>
      <c r="V25" s="181"/>
      <c r="W25" s="181"/>
    </row>
    <row r="26" spans="1:23" ht="15.75" customHeight="1">
      <c r="A26" s="182" t="s">
        <v>20</v>
      </c>
      <c r="B26" s="203" t="s">
        <v>121</v>
      </c>
      <c r="C26" s="203"/>
      <c r="D26" s="204" t="s">
        <v>122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183"/>
      <c r="S26" s="181"/>
      <c r="T26" s="181"/>
      <c r="U26" s="181"/>
      <c r="V26" s="181"/>
      <c r="W26" s="181"/>
    </row>
    <row r="27" spans="1:23" ht="15.75" customHeight="1">
      <c r="A27" s="126"/>
      <c r="B27" s="206"/>
      <c r="C27" s="206"/>
      <c r="D27" s="207"/>
      <c r="E27" s="208"/>
      <c r="F27" s="208"/>
      <c r="G27" s="208"/>
      <c r="H27" s="208"/>
      <c r="I27" s="208"/>
      <c r="J27" s="209"/>
      <c r="K27" s="209"/>
      <c r="L27" s="209"/>
      <c r="M27" s="209"/>
      <c r="N27" s="209"/>
      <c r="O27" s="209"/>
      <c r="P27" s="209"/>
      <c r="Q27" s="209"/>
      <c r="R27" s="123"/>
      <c r="S27" s="181"/>
      <c r="T27" s="181"/>
      <c r="U27" s="181"/>
      <c r="V27" s="181"/>
      <c r="W27" s="181"/>
    </row>
    <row r="28" spans="1:23" ht="15.75" customHeight="1">
      <c r="A28" s="127"/>
      <c r="B28" s="184"/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1"/>
      <c r="T28" s="181"/>
      <c r="U28" s="181"/>
      <c r="V28" s="181"/>
      <c r="W28" s="181"/>
    </row>
    <row r="29" spans="1:23" ht="15.75" customHeight="1">
      <c r="A29" s="126"/>
      <c r="B29" s="206"/>
      <c r="C29" s="206"/>
      <c r="D29" s="207"/>
      <c r="E29" s="208"/>
      <c r="F29" s="208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123"/>
      <c r="S29" s="181"/>
      <c r="T29" s="181"/>
      <c r="U29" s="181"/>
      <c r="V29" s="181"/>
      <c r="W29" s="181"/>
    </row>
    <row r="30" spans="1:23" ht="15.75" customHeight="1">
      <c r="A30" s="127"/>
      <c r="B30" s="184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1"/>
      <c r="T30" s="181"/>
      <c r="U30" s="181"/>
      <c r="V30" s="181"/>
      <c r="W30" s="181"/>
    </row>
    <row r="31" spans="1:23" ht="15.75" customHeight="1">
      <c r="A31" s="126"/>
      <c r="B31" s="206"/>
      <c r="C31" s="206"/>
      <c r="D31" s="207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123"/>
      <c r="S31" s="181"/>
      <c r="T31" s="181"/>
      <c r="U31" s="181"/>
      <c r="V31" s="181"/>
      <c r="W31" s="181"/>
    </row>
    <row r="32" spans="1:23" ht="15.75" customHeight="1">
      <c r="A32" s="127"/>
      <c r="B32" s="184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1"/>
      <c r="T32" s="181"/>
      <c r="U32" s="181"/>
      <c r="V32" s="181"/>
      <c r="W32" s="181"/>
    </row>
    <row r="33" spans="1:23" ht="15.75" customHeight="1">
      <c r="A33" s="126"/>
      <c r="B33" s="206"/>
      <c r="C33" s="206"/>
      <c r="D33" s="207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123"/>
      <c r="S33" s="181"/>
      <c r="T33" s="181"/>
      <c r="U33" s="181"/>
      <c r="V33" s="181"/>
      <c r="W33" s="181"/>
    </row>
    <row r="34" spans="1:23" ht="15.75" customHeight="1">
      <c r="A34" s="127"/>
      <c r="B34" s="184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1"/>
      <c r="T34" s="181"/>
      <c r="U34" s="181"/>
      <c r="V34" s="181"/>
      <c r="W34" s="181"/>
    </row>
    <row r="35" spans="1:23" ht="15.75" customHeight="1">
      <c r="A35" s="126"/>
      <c r="B35" s="206"/>
      <c r="C35" s="206"/>
      <c r="D35" s="207"/>
      <c r="E35" s="208"/>
      <c r="F35" s="208"/>
      <c r="G35" s="208"/>
      <c r="H35" s="208"/>
      <c r="I35" s="208"/>
      <c r="J35" s="209"/>
      <c r="K35" s="209"/>
      <c r="L35" s="209"/>
      <c r="M35" s="209"/>
      <c r="N35" s="209"/>
      <c r="O35" s="209"/>
      <c r="P35" s="209"/>
      <c r="Q35" s="209"/>
      <c r="R35" s="123"/>
      <c r="S35" s="181"/>
      <c r="T35" s="181"/>
      <c r="U35" s="181"/>
      <c r="V35" s="181"/>
      <c r="W35" s="181"/>
    </row>
    <row r="36" spans="1:23" ht="15.75" customHeight="1">
      <c r="A36" s="127"/>
      <c r="B36" s="18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1"/>
      <c r="T36" s="181"/>
      <c r="U36" s="181"/>
      <c r="V36" s="181"/>
      <c r="W36" s="181"/>
    </row>
    <row r="37" spans="1:23" ht="15.75" customHeight="1">
      <c r="A37" s="126"/>
      <c r="B37" s="206"/>
      <c r="C37" s="206"/>
      <c r="D37" s="207"/>
      <c r="E37" s="208"/>
      <c r="F37" s="208"/>
      <c r="G37" s="208"/>
      <c r="H37" s="208"/>
      <c r="I37" s="208"/>
      <c r="J37" s="209"/>
      <c r="K37" s="209"/>
      <c r="L37" s="209"/>
      <c r="M37" s="209"/>
      <c r="N37" s="209"/>
      <c r="O37" s="209"/>
      <c r="P37" s="209"/>
      <c r="Q37" s="209"/>
      <c r="R37" s="123"/>
      <c r="S37" s="181"/>
      <c r="T37" s="181"/>
      <c r="U37" s="181"/>
      <c r="V37" s="181"/>
      <c r="W37" s="181"/>
    </row>
    <row r="38" spans="1:23" ht="15.75" customHeight="1">
      <c r="A38" s="127"/>
      <c r="B38" s="184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1"/>
      <c r="T38" s="181"/>
      <c r="U38" s="181"/>
      <c r="V38" s="181"/>
      <c r="W38" s="181"/>
    </row>
    <row r="39" spans="1:23" ht="15.75" customHeight="1">
      <c r="A39" s="126"/>
      <c r="B39" s="206"/>
      <c r="C39" s="206"/>
      <c r="D39" s="207"/>
      <c r="E39" s="208"/>
      <c r="F39" s="208"/>
      <c r="G39" s="208"/>
      <c r="H39" s="208"/>
      <c r="I39" s="208"/>
      <c r="J39" s="209"/>
      <c r="K39" s="209"/>
      <c r="L39" s="209"/>
      <c r="M39" s="209"/>
      <c r="N39" s="209"/>
      <c r="O39" s="209"/>
      <c r="P39" s="209"/>
      <c r="Q39" s="209"/>
      <c r="R39" s="123"/>
      <c r="S39" s="181"/>
      <c r="T39" s="181"/>
      <c r="U39" s="181"/>
      <c r="V39" s="181"/>
      <c r="W39" s="181"/>
    </row>
    <row r="40" spans="1:23" ht="15.75" customHeight="1">
      <c r="A40" s="127"/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1"/>
      <c r="T40" s="181"/>
      <c r="U40" s="181"/>
      <c r="V40" s="181"/>
      <c r="W40" s="181"/>
    </row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5:Q25"/>
    <mergeCell ref="B26:C26"/>
    <mergeCell ref="D26:Q26"/>
    <mergeCell ref="B27:C27"/>
    <mergeCell ref="D27:Q27"/>
    <mergeCell ref="B29:C29"/>
    <mergeCell ref="D29:Q29"/>
    <mergeCell ref="B31:C31"/>
    <mergeCell ref="D31:Q31"/>
    <mergeCell ref="B39:C39"/>
    <mergeCell ref="D39:Q39"/>
    <mergeCell ref="B33:C33"/>
    <mergeCell ref="D33:Q33"/>
    <mergeCell ref="B35:C35"/>
    <mergeCell ref="D35:Q35"/>
    <mergeCell ref="B37:C37"/>
    <mergeCell ref="D37:Q37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21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40210</v>
      </c>
      <c r="D4" s="20"/>
      <c r="E4" s="190">
        <f>COUNTIF(E6:E40,"&gt;0")</f>
        <v>19</v>
      </c>
      <c r="F4" s="125">
        <f>SUM(F6:F40)</f>
        <v>-3.5762786865234375E-07</v>
      </c>
      <c r="G4" s="197" t="s">
        <v>118</v>
      </c>
      <c r="H4" s="198"/>
      <c r="I4" s="198"/>
      <c r="J4" s="199"/>
      <c r="K4" s="190">
        <f>COUNTIF(K6:K40,"&gt;0")</f>
        <v>19</v>
      </c>
      <c r="L4" s="125">
        <f>SUM(L6:L40)</f>
        <v>-7.450580596923828E-08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12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4</v>
      </c>
      <c r="F6" s="128">
        <v>-25.899999618530273</v>
      </c>
      <c r="G6" s="129">
        <v>0</v>
      </c>
      <c r="H6" s="168">
        <f aca="true" t="shared" si="0" ref="H6:H40">I6-F6</f>
        <v>-6.399999618530273</v>
      </c>
      <c r="I6" s="130">
        <v>-32.29999923706055</v>
      </c>
      <c r="J6" s="21">
        <v>1</v>
      </c>
      <c r="K6" s="175">
        <v>5</v>
      </c>
      <c r="L6" s="128">
        <v>8.520000457763672</v>
      </c>
      <c r="M6" s="129">
        <v>50</v>
      </c>
      <c r="N6" s="168">
        <f aca="true" t="shared" si="1" ref="N6:N40">O6-L6</f>
        <v>-1.3000006675720215</v>
      </c>
      <c r="O6" s="130">
        <v>7.21999979019165</v>
      </c>
      <c r="P6" s="21">
        <v>14</v>
      </c>
      <c r="Q6" s="131">
        <f aca="true" t="shared" si="2" ref="Q6:Q40">F6+L6</f>
        <v>-17.3799991607666</v>
      </c>
      <c r="R6" s="170">
        <f aca="true" t="shared" si="3" ref="R6:R40">G6+M6</f>
        <v>50</v>
      </c>
      <c r="S6" s="132">
        <f aca="true" t="shared" si="4" ref="S6:S40">I6+O6</f>
        <v>-25.079999446868896</v>
      </c>
      <c r="T6" s="68">
        <f aca="true" t="shared" si="5" ref="T6:T40">J6+P6</f>
        <v>15</v>
      </c>
      <c r="U6" s="97"/>
      <c r="V6" s="69"/>
      <c r="W6" s="70">
        <f>T6+U6+V6</f>
        <v>15</v>
      </c>
      <c r="AA6" s="19"/>
    </row>
    <row r="7" spans="1:23" ht="15.75" customHeight="1">
      <c r="A7" s="8">
        <v>5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3</v>
      </c>
      <c r="F7" s="128">
        <v>15.779999732971191</v>
      </c>
      <c r="G7" s="129">
        <v>123</v>
      </c>
      <c r="H7" s="168">
        <f t="shared" si="0"/>
        <v>15.050000190734863</v>
      </c>
      <c r="I7" s="130">
        <v>30.829999923706055</v>
      </c>
      <c r="J7" s="21">
        <v>19</v>
      </c>
      <c r="K7" s="175">
        <v>1</v>
      </c>
      <c r="L7" s="128">
        <v>-0.6200000047683716</v>
      </c>
      <c r="M7" s="129">
        <v>52</v>
      </c>
      <c r="N7" s="168">
        <f t="shared" si="1"/>
        <v>3.649999976158142</v>
      </c>
      <c r="O7" s="130">
        <v>3.0299999713897705</v>
      </c>
      <c r="P7" s="21">
        <v>8</v>
      </c>
      <c r="Q7" s="131">
        <f t="shared" si="2"/>
        <v>15.15999972820282</v>
      </c>
      <c r="R7" s="170">
        <f t="shared" si="3"/>
        <v>175</v>
      </c>
      <c r="S7" s="132">
        <f t="shared" si="4"/>
        <v>33.859999895095825</v>
      </c>
      <c r="T7" s="68">
        <f t="shared" si="5"/>
        <v>27</v>
      </c>
      <c r="U7" s="97"/>
      <c r="V7" s="69">
        <v>1</v>
      </c>
      <c r="W7" s="70">
        <f>T7+U7+V7</f>
        <v>28</v>
      </c>
    </row>
    <row r="8" spans="1:23" ht="15.75" customHeight="1">
      <c r="A8" s="8">
        <v>13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3</v>
      </c>
      <c r="F8" s="128">
        <v>3.2200000286102295</v>
      </c>
      <c r="G8" s="129">
        <v>0</v>
      </c>
      <c r="H8" s="168">
        <f t="shared" si="0"/>
        <v>-9.549999952316284</v>
      </c>
      <c r="I8" s="130">
        <v>-6.329999923706055</v>
      </c>
      <c r="J8" s="21">
        <v>7</v>
      </c>
      <c r="K8" s="175">
        <v>4</v>
      </c>
      <c r="L8" s="128">
        <v>2.0799999237060547</v>
      </c>
      <c r="M8" s="129">
        <v>10</v>
      </c>
      <c r="N8" s="168">
        <f t="shared" si="1"/>
        <v>-4.199999809265137</v>
      </c>
      <c r="O8" s="130">
        <v>-2.119999885559082</v>
      </c>
      <c r="P8" s="21">
        <v>7</v>
      </c>
      <c r="Q8" s="131">
        <f t="shared" si="2"/>
        <v>5.299999952316284</v>
      </c>
      <c r="R8" s="170">
        <f t="shared" si="3"/>
        <v>10</v>
      </c>
      <c r="S8" s="132">
        <f t="shared" si="4"/>
        <v>-8.449999809265137</v>
      </c>
      <c r="T8" s="68">
        <f t="shared" si="5"/>
        <v>14</v>
      </c>
      <c r="U8" s="97"/>
      <c r="V8" s="69"/>
      <c r="W8" s="70">
        <f>T8+U8+V8</f>
        <v>14</v>
      </c>
    </row>
    <row r="9" spans="1:23" ht="15.75" customHeight="1">
      <c r="A9" s="8">
        <v>11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2</v>
      </c>
      <c r="F9" s="128">
        <v>14.619999885559082</v>
      </c>
      <c r="G9" s="129">
        <v>10</v>
      </c>
      <c r="H9" s="168">
        <f t="shared" si="0"/>
        <v>-5.800000190734863</v>
      </c>
      <c r="I9" s="130">
        <v>8.819999694824219</v>
      </c>
      <c r="J9" s="21">
        <v>13</v>
      </c>
      <c r="K9" s="175">
        <v>2</v>
      </c>
      <c r="L9" s="128">
        <v>-0.07999999821186066</v>
      </c>
      <c r="M9" s="129">
        <v>0</v>
      </c>
      <c r="N9" s="168">
        <f t="shared" si="1"/>
        <v>-21.649999544024467</v>
      </c>
      <c r="O9" s="130">
        <v>-21.729999542236328</v>
      </c>
      <c r="P9" s="21">
        <v>4</v>
      </c>
      <c r="Q9" s="131">
        <f t="shared" si="2"/>
        <v>14.539999887347221</v>
      </c>
      <c r="R9" s="170">
        <f t="shared" si="3"/>
        <v>10</v>
      </c>
      <c r="S9" s="132">
        <f t="shared" si="4"/>
        <v>-12.90999984741211</v>
      </c>
      <c r="T9" s="68">
        <f t="shared" si="5"/>
        <v>17</v>
      </c>
      <c r="U9" s="97"/>
      <c r="V9" s="69"/>
      <c r="W9" s="70">
        <f>T9+U9+V9</f>
        <v>17</v>
      </c>
    </row>
    <row r="10" spans="1:23" ht="15.75" customHeight="1">
      <c r="A10" s="8">
        <v>20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10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4</v>
      </c>
      <c r="F11" s="128">
        <v>13.619999885559082</v>
      </c>
      <c r="G11" s="129">
        <v>50</v>
      </c>
      <c r="H11" s="168">
        <f t="shared" si="0"/>
        <v>3.59999942779541</v>
      </c>
      <c r="I11" s="130">
        <v>17.219999313354492</v>
      </c>
      <c r="J11" s="21">
        <v>17</v>
      </c>
      <c r="K11" s="175">
        <v>1</v>
      </c>
      <c r="L11" s="128">
        <v>-11.260000228881836</v>
      </c>
      <c r="M11" s="129">
        <v>5</v>
      </c>
      <c r="N11" s="168">
        <f t="shared" si="1"/>
        <v>-5.75</v>
      </c>
      <c r="O11" s="130">
        <v>-17.010000228881836</v>
      </c>
      <c r="P11" s="21">
        <v>5</v>
      </c>
      <c r="Q11" s="131">
        <f t="shared" si="2"/>
        <v>2.359999656677246</v>
      </c>
      <c r="R11" s="170">
        <f t="shared" si="3"/>
        <v>55</v>
      </c>
      <c r="S11" s="132">
        <f t="shared" si="4"/>
        <v>0.20999908447265625</v>
      </c>
      <c r="T11" s="68">
        <f t="shared" si="5"/>
        <v>22</v>
      </c>
      <c r="U11" s="97"/>
      <c r="V11" s="69"/>
      <c r="W11" s="70">
        <f>T11+U11+V11</f>
        <v>22</v>
      </c>
    </row>
    <row r="12" spans="1:23" ht="15.75" customHeight="1">
      <c r="A12" s="8">
        <v>2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1</v>
      </c>
      <c r="F12" s="128">
        <v>1.0199999809265137</v>
      </c>
      <c r="G12" s="129">
        <v>40</v>
      </c>
      <c r="H12" s="168">
        <f t="shared" si="0"/>
        <v>-0.5</v>
      </c>
      <c r="I12" s="130">
        <v>0.5199999809265137</v>
      </c>
      <c r="J12" s="21">
        <v>11</v>
      </c>
      <c r="K12" s="175">
        <v>3</v>
      </c>
      <c r="L12" s="128">
        <v>21.8799991607666</v>
      </c>
      <c r="M12" s="129">
        <v>210</v>
      </c>
      <c r="N12" s="168">
        <f t="shared" si="1"/>
        <v>20.30000114440918</v>
      </c>
      <c r="O12" s="130">
        <v>42.18000030517578</v>
      </c>
      <c r="P12" s="21">
        <v>19</v>
      </c>
      <c r="Q12" s="131">
        <f t="shared" si="2"/>
        <v>22.899999141693115</v>
      </c>
      <c r="R12" s="170">
        <f t="shared" si="3"/>
        <v>250</v>
      </c>
      <c r="S12" s="132">
        <f t="shared" si="4"/>
        <v>42.700000286102295</v>
      </c>
      <c r="T12" s="68">
        <f t="shared" si="5"/>
        <v>30</v>
      </c>
      <c r="U12" s="97">
        <v>2</v>
      </c>
      <c r="V12" s="69">
        <v>3</v>
      </c>
      <c r="W12" s="70">
        <f>T12+U12+V12</f>
        <v>35</v>
      </c>
    </row>
    <row r="13" spans="1:23" ht="15.75" customHeight="1">
      <c r="A13" s="8">
        <v>16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4</v>
      </c>
      <c r="F13" s="128">
        <v>5.099999904632568</v>
      </c>
      <c r="G13" s="129">
        <v>0</v>
      </c>
      <c r="H13" s="168">
        <f t="shared" si="0"/>
        <v>-6.3999998569488525</v>
      </c>
      <c r="I13" s="130">
        <v>-1.2999999523162842</v>
      </c>
      <c r="J13" s="21">
        <v>9</v>
      </c>
      <c r="K13" s="175">
        <v>3</v>
      </c>
      <c r="L13" s="128">
        <v>-16.84000015258789</v>
      </c>
      <c r="M13" s="129">
        <v>48</v>
      </c>
      <c r="N13" s="168">
        <f t="shared" si="1"/>
        <v>-12.100000381469727</v>
      </c>
      <c r="O13" s="130">
        <v>-28.940000534057617</v>
      </c>
      <c r="P13" s="21">
        <v>2</v>
      </c>
      <c r="Q13" s="131">
        <f t="shared" si="2"/>
        <v>-11.740000247955322</v>
      </c>
      <c r="R13" s="170">
        <f t="shared" si="3"/>
        <v>48</v>
      </c>
      <c r="S13" s="132">
        <f t="shared" si="4"/>
        <v>-30.2400004863739</v>
      </c>
      <c r="T13" s="68">
        <f t="shared" si="5"/>
        <v>11</v>
      </c>
      <c r="U13" s="97"/>
      <c r="V13" s="69"/>
      <c r="W13" s="70">
        <f>T13+U13+V13</f>
        <v>11</v>
      </c>
    </row>
    <row r="14" spans="1:23" ht="15.75" customHeight="1">
      <c r="A14" s="8">
        <v>21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22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23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24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25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26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18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>
        <v>2</v>
      </c>
      <c r="F20" s="128">
        <v>-27.239999771118164</v>
      </c>
      <c r="G20" s="129">
        <v>40</v>
      </c>
      <c r="H20" s="168">
        <f t="shared" si="0"/>
        <v>0.1999988555908203</v>
      </c>
      <c r="I20" s="130">
        <v>-27.040000915527344</v>
      </c>
      <c r="J20" s="21">
        <v>2</v>
      </c>
      <c r="K20" s="175">
        <v>5</v>
      </c>
      <c r="L20" s="128">
        <v>-6.639999866485596</v>
      </c>
      <c r="M20" s="129">
        <v>28</v>
      </c>
      <c r="N20" s="168">
        <f t="shared" si="1"/>
        <v>-4.599999904632568</v>
      </c>
      <c r="O20" s="130">
        <v>-11.239999771118164</v>
      </c>
      <c r="P20" s="21">
        <v>6</v>
      </c>
      <c r="Q20" s="131">
        <f t="shared" si="2"/>
        <v>-33.87999963760376</v>
      </c>
      <c r="R20" s="170">
        <f t="shared" si="3"/>
        <v>68</v>
      </c>
      <c r="S20" s="132">
        <f t="shared" si="4"/>
        <v>-38.28000068664551</v>
      </c>
      <c r="T20" s="68">
        <f t="shared" si="5"/>
        <v>8</v>
      </c>
      <c r="U20" s="97"/>
      <c r="V20" s="69"/>
      <c r="W20" s="70">
        <f>T20+U20+V20</f>
        <v>8</v>
      </c>
    </row>
    <row r="21" spans="1:23" ht="15.75" customHeight="1">
      <c r="A21" s="8">
        <v>8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5</v>
      </c>
      <c r="F21" s="128">
        <v>2.7799999713897705</v>
      </c>
      <c r="G21" s="129">
        <v>20</v>
      </c>
      <c r="H21" s="168">
        <f t="shared" si="0"/>
        <v>-7.6000001430511475</v>
      </c>
      <c r="I21" s="130">
        <v>-4.820000171661377</v>
      </c>
      <c r="J21" s="21">
        <v>8</v>
      </c>
      <c r="K21" s="175">
        <v>3</v>
      </c>
      <c r="L21" s="128">
        <v>11.319999694824219</v>
      </c>
      <c r="M21" s="129">
        <v>152</v>
      </c>
      <c r="N21" s="168">
        <f t="shared" si="1"/>
        <v>8.700000762939453</v>
      </c>
      <c r="O21" s="130">
        <v>20.020000457763672</v>
      </c>
      <c r="P21" s="21">
        <v>17</v>
      </c>
      <c r="Q21" s="131">
        <f t="shared" si="2"/>
        <v>14.09999966621399</v>
      </c>
      <c r="R21" s="170">
        <f t="shared" si="3"/>
        <v>172</v>
      </c>
      <c r="S21" s="132">
        <f t="shared" si="4"/>
        <v>15.200000286102295</v>
      </c>
      <c r="T21" s="68">
        <f t="shared" si="5"/>
        <v>25</v>
      </c>
      <c r="U21" s="97"/>
      <c r="V21" s="69"/>
      <c r="W21" s="70">
        <f>T21+U21+V21</f>
        <v>25</v>
      </c>
    </row>
    <row r="22" spans="1:23" ht="15.75" customHeight="1">
      <c r="A22" s="8">
        <v>27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3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>
        <v>5</v>
      </c>
      <c r="F23" s="128">
        <v>16.079999923706055</v>
      </c>
      <c r="G23" s="129">
        <v>132</v>
      </c>
      <c r="H23" s="168">
        <f t="shared" si="0"/>
        <v>9.200000762939453</v>
      </c>
      <c r="I23" s="130">
        <v>25.280000686645508</v>
      </c>
      <c r="J23" s="21">
        <v>18</v>
      </c>
      <c r="K23" s="175">
        <v>1</v>
      </c>
      <c r="L23" s="128">
        <v>4.019999980926514</v>
      </c>
      <c r="M23" s="129">
        <v>32</v>
      </c>
      <c r="N23" s="168">
        <f t="shared" si="1"/>
        <v>-0.34999990463256836</v>
      </c>
      <c r="O23" s="130">
        <v>3.6700000762939453</v>
      </c>
      <c r="P23" s="21">
        <v>10</v>
      </c>
      <c r="Q23" s="131">
        <f t="shared" si="2"/>
        <v>20.09999990463257</v>
      </c>
      <c r="R23" s="170">
        <f t="shared" si="3"/>
        <v>164</v>
      </c>
      <c r="S23" s="132">
        <f t="shared" si="4"/>
        <v>28.950000762939453</v>
      </c>
      <c r="T23" s="68">
        <f t="shared" si="5"/>
        <v>28</v>
      </c>
      <c r="U23" s="97">
        <v>1</v>
      </c>
      <c r="V23" s="69"/>
      <c r="W23" s="70">
        <f>T23+U23+V23</f>
        <v>29</v>
      </c>
    </row>
    <row r="24" spans="1:23" ht="15.75" customHeight="1">
      <c r="A24" s="8">
        <v>4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1</v>
      </c>
      <c r="F24" s="128">
        <v>7.480000019073486</v>
      </c>
      <c r="G24" s="129">
        <v>82</v>
      </c>
      <c r="H24" s="168">
        <f t="shared" si="0"/>
        <v>7.900000095367432</v>
      </c>
      <c r="I24" s="130">
        <v>15.380000114440918</v>
      </c>
      <c r="J24" s="21">
        <v>15</v>
      </c>
      <c r="K24" s="175">
        <v>2</v>
      </c>
      <c r="L24" s="128">
        <v>-8.920000076293945</v>
      </c>
      <c r="M24" s="129">
        <v>186</v>
      </c>
      <c r="N24" s="168">
        <f t="shared" si="1"/>
        <v>15.550000190734863</v>
      </c>
      <c r="O24" s="130">
        <v>6.630000114440918</v>
      </c>
      <c r="P24" s="21">
        <v>13</v>
      </c>
      <c r="Q24" s="131">
        <f t="shared" si="2"/>
        <v>-1.440000057220459</v>
      </c>
      <c r="R24" s="170">
        <f t="shared" si="3"/>
        <v>268</v>
      </c>
      <c r="S24" s="132">
        <f t="shared" si="4"/>
        <v>22.010000228881836</v>
      </c>
      <c r="T24" s="68">
        <f t="shared" si="5"/>
        <v>28</v>
      </c>
      <c r="U24" s="97"/>
      <c r="V24" s="69"/>
      <c r="W24" s="70">
        <f>T24+U24+V24</f>
        <v>28</v>
      </c>
    </row>
    <row r="25" spans="1:23" ht="15.75" customHeight="1">
      <c r="A25" s="8">
        <v>7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2</v>
      </c>
      <c r="F25" s="128">
        <v>11.0600004196167</v>
      </c>
      <c r="G25" s="129">
        <v>56</v>
      </c>
      <c r="H25" s="168">
        <f t="shared" si="0"/>
        <v>3.3999996185302734</v>
      </c>
      <c r="I25" s="130">
        <v>14.460000038146973</v>
      </c>
      <c r="J25" s="21">
        <v>14</v>
      </c>
      <c r="K25" s="175">
        <v>2</v>
      </c>
      <c r="L25" s="128">
        <v>-1.059999942779541</v>
      </c>
      <c r="M25" s="129">
        <v>143</v>
      </c>
      <c r="N25" s="168">
        <f t="shared" si="1"/>
        <v>6.949999809265137</v>
      </c>
      <c r="O25" s="130">
        <v>5.889999866485596</v>
      </c>
      <c r="P25" s="21">
        <v>12</v>
      </c>
      <c r="Q25" s="131">
        <f t="shared" si="2"/>
        <v>10.000000476837158</v>
      </c>
      <c r="R25" s="170">
        <f t="shared" si="3"/>
        <v>199</v>
      </c>
      <c r="S25" s="132">
        <f t="shared" si="4"/>
        <v>20.34999990463257</v>
      </c>
      <c r="T25" s="68">
        <f t="shared" si="5"/>
        <v>26</v>
      </c>
      <c r="U25" s="97"/>
      <c r="V25" s="69">
        <v>2</v>
      </c>
      <c r="W25" s="70">
        <f>T25+U25+V25</f>
        <v>28</v>
      </c>
    </row>
    <row r="26" spans="1:23" ht="15.75" customHeight="1">
      <c r="A26" s="8">
        <v>28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9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3</v>
      </c>
      <c r="F27" s="128">
        <v>-6.920000076293945</v>
      </c>
      <c r="G27" s="129">
        <v>40</v>
      </c>
      <c r="H27" s="168">
        <f t="shared" si="0"/>
        <v>-1.5500001907348633</v>
      </c>
      <c r="I27" s="130">
        <v>-8.470000267028809</v>
      </c>
      <c r="J27" s="21">
        <v>6</v>
      </c>
      <c r="K27" s="175">
        <v>4</v>
      </c>
      <c r="L27" s="128">
        <v>17.600000381469727</v>
      </c>
      <c r="M27" s="129">
        <v>80</v>
      </c>
      <c r="N27" s="168">
        <f t="shared" si="1"/>
        <v>9.799999237060547</v>
      </c>
      <c r="O27" s="130">
        <v>27.399999618530273</v>
      </c>
      <c r="P27" s="21">
        <v>18</v>
      </c>
      <c r="Q27" s="131">
        <f t="shared" si="2"/>
        <v>10.680000305175781</v>
      </c>
      <c r="R27" s="170">
        <f t="shared" si="3"/>
        <v>120</v>
      </c>
      <c r="S27" s="132">
        <f t="shared" si="4"/>
        <v>18.929999351501465</v>
      </c>
      <c r="T27" s="68">
        <f t="shared" si="5"/>
        <v>24</v>
      </c>
      <c r="U27" s="97"/>
      <c r="V27" s="69"/>
      <c r="W27" s="70">
        <f>T27+U27+V27</f>
        <v>24</v>
      </c>
    </row>
    <row r="28" spans="1:23" ht="15.75" customHeight="1">
      <c r="A28" s="8">
        <v>29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19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3</v>
      </c>
      <c r="F29" s="128">
        <v>-12.079999923706055</v>
      </c>
      <c r="G29" s="129">
        <v>28</v>
      </c>
      <c r="H29" s="168">
        <f t="shared" si="0"/>
        <v>-3.950000762939453</v>
      </c>
      <c r="I29" s="130">
        <v>-16.030000686645508</v>
      </c>
      <c r="J29" s="21">
        <v>4</v>
      </c>
      <c r="K29" s="175">
        <v>4</v>
      </c>
      <c r="L29" s="128">
        <v>-27.219999313354492</v>
      </c>
      <c r="M29" s="129">
        <v>24</v>
      </c>
      <c r="N29" s="168">
        <f t="shared" si="1"/>
        <v>-1.4000015258789062</v>
      </c>
      <c r="O29" s="130">
        <v>-28.6200008392334</v>
      </c>
      <c r="P29" s="21">
        <v>3</v>
      </c>
      <c r="Q29" s="131">
        <f t="shared" si="2"/>
        <v>-39.29999923706055</v>
      </c>
      <c r="R29" s="170">
        <f t="shared" si="3"/>
        <v>52</v>
      </c>
      <c r="S29" s="132">
        <f t="shared" si="4"/>
        <v>-44.650001525878906</v>
      </c>
      <c r="T29" s="68">
        <f t="shared" si="5"/>
        <v>7</v>
      </c>
      <c r="U29" s="97"/>
      <c r="V29" s="69"/>
      <c r="W29" s="70">
        <f>T29+U29+V29</f>
        <v>7</v>
      </c>
    </row>
    <row r="30" spans="1:23" ht="15.75" customHeight="1">
      <c r="A30" s="8">
        <v>30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31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1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4</v>
      </c>
      <c r="F32" s="128">
        <v>7.179999828338623</v>
      </c>
      <c r="G32" s="129">
        <v>78</v>
      </c>
      <c r="H32" s="168">
        <f t="shared" si="0"/>
        <v>9.199999332427979</v>
      </c>
      <c r="I32" s="130">
        <v>16.3799991607666</v>
      </c>
      <c r="J32" s="21">
        <v>16</v>
      </c>
      <c r="K32" s="175">
        <v>1</v>
      </c>
      <c r="L32" s="128">
        <v>7.860000133514404</v>
      </c>
      <c r="M32" s="129">
        <v>46</v>
      </c>
      <c r="N32" s="168">
        <f t="shared" si="1"/>
        <v>2.450000286102295</v>
      </c>
      <c r="O32" s="130">
        <v>10.3100004196167</v>
      </c>
      <c r="P32" s="21">
        <v>16</v>
      </c>
      <c r="Q32" s="131">
        <f t="shared" si="2"/>
        <v>15.039999961853027</v>
      </c>
      <c r="R32" s="170">
        <f t="shared" si="3"/>
        <v>124</v>
      </c>
      <c r="S32" s="132">
        <f t="shared" si="4"/>
        <v>26.6899995803833</v>
      </c>
      <c r="T32" s="68">
        <f t="shared" si="5"/>
        <v>32</v>
      </c>
      <c r="U32" s="97">
        <v>3</v>
      </c>
      <c r="V32" s="69"/>
      <c r="W32" s="169">
        <f>T32+U32+V32</f>
        <v>35</v>
      </c>
    </row>
    <row r="33" spans="1:23" ht="15.75" customHeight="1">
      <c r="A33" s="8">
        <v>15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>
        <v>5</v>
      </c>
      <c r="F33" s="128">
        <v>-18.860000610351562</v>
      </c>
      <c r="G33" s="129">
        <v>60</v>
      </c>
      <c r="H33" s="168">
        <f t="shared" si="0"/>
        <v>-1.5999984741210938</v>
      </c>
      <c r="I33" s="130">
        <v>-20.459999084472656</v>
      </c>
      <c r="J33" s="21">
        <v>3</v>
      </c>
      <c r="K33" s="175">
        <v>5</v>
      </c>
      <c r="L33" s="128">
        <v>-1.8799999952316284</v>
      </c>
      <c r="M33" s="129">
        <v>98</v>
      </c>
      <c r="N33" s="168">
        <f t="shared" si="1"/>
        <v>5.899999976158142</v>
      </c>
      <c r="O33" s="130">
        <v>4.019999980926514</v>
      </c>
      <c r="P33" s="21">
        <v>11</v>
      </c>
      <c r="Q33" s="131">
        <f t="shared" si="2"/>
        <v>-20.74000060558319</v>
      </c>
      <c r="R33" s="170">
        <f t="shared" si="3"/>
        <v>158</v>
      </c>
      <c r="S33" s="132">
        <f t="shared" si="4"/>
        <v>-16.439999103546143</v>
      </c>
      <c r="T33" s="68">
        <f t="shared" si="5"/>
        <v>14</v>
      </c>
      <c r="U33" s="97"/>
      <c r="V33" s="69"/>
      <c r="W33" s="70">
        <f>T33+U33+V33</f>
        <v>14</v>
      </c>
    </row>
    <row r="34" spans="1:23" ht="15.75" customHeight="1">
      <c r="A34" s="8">
        <v>6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2</v>
      </c>
      <c r="F34" s="128">
        <v>1.559999942779541</v>
      </c>
      <c r="G34" s="129">
        <v>50</v>
      </c>
      <c r="H34" s="168">
        <f t="shared" si="0"/>
        <v>2.200000047683716</v>
      </c>
      <c r="I34" s="130">
        <v>3.759999990463257</v>
      </c>
      <c r="J34" s="21">
        <v>12</v>
      </c>
      <c r="K34" s="175">
        <v>2</v>
      </c>
      <c r="L34" s="128">
        <v>10.0600004196167</v>
      </c>
      <c r="M34" s="129">
        <v>104</v>
      </c>
      <c r="N34" s="168">
        <f t="shared" si="1"/>
        <v>-0.8500003814697266</v>
      </c>
      <c r="O34" s="130">
        <v>9.210000038146973</v>
      </c>
      <c r="P34" s="21">
        <v>15</v>
      </c>
      <c r="Q34" s="131">
        <f t="shared" si="2"/>
        <v>11.62000036239624</v>
      </c>
      <c r="R34" s="170">
        <f t="shared" si="3"/>
        <v>154</v>
      </c>
      <c r="S34" s="132">
        <f t="shared" si="4"/>
        <v>12.97000002861023</v>
      </c>
      <c r="T34" s="68">
        <f t="shared" si="5"/>
        <v>27</v>
      </c>
      <c r="U34" s="97"/>
      <c r="V34" s="69"/>
      <c r="W34" s="70">
        <f>T34+U34+V34</f>
        <v>27</v>
      </c>
    </row>
    <row r="35" spans="1:23" ht="15.75" customHeight="1">
      <c r="A35" s="8">
        <v>17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1</v>
      </c>
      <c r="F35" s="128">
        <v>-1.4199999570846558</v>
      </c>
      <c r="G35" s="129">
        <v>48</v>
      </c>
      <c r="H35" s="168">
        <f t="shared" si="0"/>
        <v>1.0999999642372131</v>
      </c>
      <c r="I35" s="130">
        <v>-0.3199999928474426</v>
      </c>
      <c r="J35" s="21">
        <v>10</v>
      </c>
      <c r="K35" s="175">
        <v>3</v>
      </c>
      <c r="L35" s="128">
        <v>-16.360000610351562</v>
      </c>
      <c r="M35" s="129">
        <v>24</v>
      </c>
      <c r="N35" s="168">
        <f t="shared" si="1"/>
        <v>-16.89999771118164</v>
      </c>
      <c r="O35" s="130">
        <v>-33.2599983215332</v>
      </c>
      <c r="P35" s="21">
        <v>1</v>
      </c>
      <c r="Q35" s="131">
        <f t="shared" si="2"/>
        <v>-17.78000056743622</v>
      </c>
      <c r="R35" s="170">
        <f t="shared" si="3"/>
        <v>72</v>
      </c>
      <c r="S35" s="132">
        <f t="shared" si="4"/>
        <v>-33.579998314380646</v>
      </c>
      <c r="T35" s="68">
        <f t="shared" si="5"/>
        <v>11</v>
      </c>
      <c r="U35" s="97"/>
      <c r="V35" s="69"/>
      <c r="W35" s="70">
        <f>T35+U35+V35</f>
        <v>11</v>
      </c>
    </row>
    <row r="36" spans="1:23" ht="15.75" customHeight="1">
      <c r="A36" s="8">
        <v>14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-7.079999923706055</v>
      </c>
      <c r="G36" s="129">
        <v>0</v>
      </c>
      <c r="H36" s="168">
        <f t="shared" si="0"/>
        <v>-8.5</v>
      </c>
      <c r="I36" s="130">
        <v>-15.579999923706055</v>
      </c>
      <c r="J36" s="21">
        <v>5</v>
      </c>
      <c r="K36" s="175">
        <v>4</v>
      </c>
      <c r="L36" s="128">
        <v>7.539999961853027</v>
      </c>
      <c r="M36" s="129">
        <v>10</v>
      </c>
      <c r="N36" s="168">
        <f t="shared" si="1"/>
        <v>-4.200000047683716</v>
      </c>
      <c r="O36" s="130">
        <v>3.3399999141693115</v>
      </c>
      <c r="P36" s="21">
        <v>9</v>
      </c>
      <c r="Q36" s="131">
        <f t="shared" si="2"/>
        <v>0.46000003814697266</v>
      </c>
      <c r="R36" s="170">
        <f t="shared" si="3"/>
        <v>10</v>
      </c>
      <c r="S36" s="132">
        <f t="shared" si="4"/>
        <v>-12.240000009536743</v>
      </c>
      <c r="T36" s="68">
        <f t="shared" si="5"/>
        <v>14</v>
      </c>
      <c r="U36" s="97"/>
      <c r="V36" s="69"/>
      <c r="W36" s="70">
        <f>T36+U36+V36</f>
        <v>14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19</v>
      </c>
      <c r="F41" s="124"/>
      <c r="G41" s="7"/>
      <c r="H41" s="7">
        <f>SUM(H6:H40)</f>
        <v>-8.940696716308594E-07</v>
      </c>
      <c r="I41" s="7">
        <f>SUM(I6:I40)</f>
        <v>-1.2516975402832031E-06</v>
      </c>
      <c r="J41" s="7"/>
      <c r="K41" s="124"/>
      <c r="L41" s="124"/>
      <c r="M41" s="7"/>
      <c r="N41" s="7">
        <f>SUM(N6:N40)</f>
        <v>1.5050172805786133E-06</v>
      </c>
      <c r="O41" s="7">
        <f>SUM(O6:O40)</f>
        <v>1.430511474609375E-06</v>
      </c>
      <c r="P41" s="7"/>
      <c r="Q41" s="7"/>
      <c r="R41" s="7"/>
      <c r="S41" s="7">
        <f>SUM(S6:S40)</f>
        <v>1.7881393432617188E-07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>
        <v>56</v>
      </c>
      <c r="B44" s="206" t="s">
        <v>133</v>
      </c>
      <c r="C44" s="206"/>
      <c r="D44" s="207" t="s">
        <v>134</v>
      </c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>
        <v>60</v>
      </c>
      <c r="B45" s="184" t="s">
        <v>135</v>
      </c>
      <c r="C45" s="184"/>
      <c r="D45" s="185" t="s">
        <v>136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>
        <v>60</v>
      </c>
      <c r="B46" s="206" t="s">
        <v>80</v>
      </c>
      <c r="C46" s="206"/>
      <c r="D46" s="207" t="s">
        <v>136</v>
      </c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>
        <v>130</v>
      </c>
      <c r="B47" s="184" t="s">
        <v>87</v>
      </c>
      <c r="C47" s="184"/>
      <c r="D47" s="185" t="s">
        <v>137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>
        <v>52</v>
      </c>
      <c r="B48" s="206" t="s">
        <v>133</v>
      </c>
      <c r="C48" s="206"/>
      <c r="D48" s="207" t="s">
        <v>138</v>
      </c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21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40210</v>
      </c>
      <c r="D4" s="20"/>
      <c r="E4" s="190">
        <f>COUNTIF(E6:E24,"&gt;0")</f>
        <v>19</v>
      </c>
      <c r="F4" s="125">
        <f>SUM(F6:F24)</f>
        <v>-3.5762786865234375E-07</v>
      </c>
      <c r="G4" s="197" t="s">
        <v>118</v>
      </c>
      <c r="H4" s="198"/>
      <c r="I4" s="198"/>
      <c r="J4" s="199"/>
      <c r="K4" s="190">
        <f>COUNTIF(K6:K24,"&gt;0")</f>
        <v>19</v>
      </c>
      <c r="L4" s="125">
        <f>SUM(L6:L24)</f>
        <v>-7.450580596923828E-08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7" ht="15.75" customHeight="1">
      <c r="A6" s="8">
        <v>1</v>
      </c>
      <c r="B6" s="65">
        <f>HRÁČI!B29</f>
        <v>127</v>
      </c>
      <c r="C6" s="66" t="str">
        <f>HRÁČI!C29</f>
        <v>Gavula</v>
      </c>
      <c r="D6" s="67" t="str">
        <f>HRÁČI!D29</f>
        <v>Gabriel</v>
      </c>
      <c r="E6" s="175">
        <v>4</v>
      </c>
      <c r="F6" s="128">
        <v>7.179999828338623</v>
      </c>
      <c r="G6" s="129">
        <v>78</v>
      </c>
      <c r="H6" s="168">
        <f aca="true" t="shared" si="0" ref="H6:H24">I6-F6</f>
        <v>9.199999332427979</v>
      </c>
      <c r="I6" s="130">
        <v>16.3799991607666</v>
      </c>
      <c r="J6" s="21">
        <v>16</v>
      </c>
      <c r="K6" s="175">
        <v>1</v>
      </c>
      <c r="L6" s="128">
        <v>7.860000133514404</v>
      </c>
      <c r="M6" s="129">
        <v>46</v>
      </c>
      <c r="N6" s="168">
        <f aca="true" t="shared" si="1" ref="N6:N24">O6-L6</f>
        <v>2.450000286102295</v>
      </c>
      <c r="O6" s="130">
        <v>10.3100004196167</v>
      </c>
      <c r="P6" s="21">
        <v>16</v>
      </c>
      <c r="Q6" s="131">
        <f aca="true" t="shared" si="2" ref="Q6:Q24">F6+L6</f>
        <v>15.039999961853027</v>
      </c>
      <c r="R6" s="170">
        <f aca="true" t="shared" si="3" ref="R6:R24">G6+M6</f>
        <v>124</v>
      </c>
      <c r="S6" s="132">
        <f aca="true" t="shared" si="4" ref="S6:S24">I6+O6</f>
        <v>26.6899995803833</v>
      </c>
      <c r="T6" s="68">
        <f aca="true" t="shared" si="5" ref="T6:T24">J6+P6</f>
        <v>32</v>
      </c>
      <c r="U6" s="97">
        <v>3</v>
      </c>
      <c r="V6" s="69"/>
      <c r="W6" s="169">
        <f aca="true" t="shared" si="6" ref="W6:W24">T6+U6+V6</f>
        <v>35</v>
      </c>
      <c r="AA6" s="19"/>
    </row>
    <row r="7" spans="1:23" ht="15.75" customHeight="1">
      <c r="A7" s="8">
        <v>2</v>
      </c>
      <c r="B7" s="71">
        <f>HRÁČI!B9</f>
        <v>107</v>
      </c>
      <c r="C7" s="72" t="str">
        <f>HRÁČI!C9</f>
        <v>Hegyi </v>
      </c>
      <c r="D7" s="73" t="str">
        <f>HRÁČI!D9</f>
        <v>Juraj</v>
      </c>
      <c r="E7" s="175">
        <v>1</v>
      </c>
      <c r="F7" s="128">
        <v>1.0199999809265137</v>
      </c>
      <c r="G7" s="129">
        <v>40</v>
      </c>
      <c r="H7" s="168">
        <f t="shared" si="0"/>
        <v>-0.5</v>
      </c>
      <c r="I7" s="130">
        <v>0.5199999809265137</v>
      </c>
      <c r="J7" s="21">
        <v>11</v>
      </c>
      <c r="K7" s="175">
        <v>3</v>
      </c>
      <c r="L7" s="128">
        <v>21.8799991607666</v>
      </c>
      <c r="M7" s="129">
        <v>210</v>
      </c>
      <c r="N7" s="168">
        <f t="shared" si="1"/>
        <v>20.30000114440918</v>
      </c>
      <c r="O7" s="130">
        <v>42.18000030517578</v>
      </c>
      <c r="P7" s="21">
        <v>19</v>
      </c>
      <c r="Q7" s="131">
        <f t="shared" si="2"/>
        <v>22.899999141693115</v>
      </c>
      <c r="R7" s="170">
        <f t="shared" si="3"/>
        <v>250</v>
      </c>
      <c r="S7" s="132">
        <f t="shared" si="4"/>
        <v>42.700000286102295</v>
      </c>
      <c r="T7" s="68">
        <f t="shared" si="5"/>
        <v>30</v>
      </c>
      <c r="U7" s="97">
        <v>2</v>
      </c>
      <c r="V7" s="69">
        <v>3</v>
      </c>
      <c r="W7" s="70">
        <f t="shared" si="6"/>
        <v>35</v>
      </c>
    </row>
    <row r="8" spans="1:23" ht="15.75" customHeight="1">
      <c r="A8" s="8">
        <v>3</v>
      </c>
      <c r="B8" s="71">
        <f>HRÁČI!B20</f>
        <v>118</v>
      </c>
      <c r="C8" s="72" t="str">
        <f>HRÁČI!C20</f>
        <v>Stadtrucker </v>
      </c>
      <c r="D8" s="73" t="str">
        <f>HRÁČI!D20</f>
        <v>Fedor</v>
      </c>
      <c r="E8" s="175">
        <v>5</v>
      </c>
      <c r="F8" s="128">
        <v>16.079999923706055</v>
      </c>
      <c r="G8" s="129">
        <v>132</v>
      </c>
      <c r="H8" s="168">
        <f t="shared" si="0"/>
        <v>9.200000762939453</v>
      </c>
      <c r="I8" s="130">
        <v>25.280000686645508</v>
      </c>
      <c r="J8" s="21">
        <v>18</v>
      </c>
      <c r="K8" s="175">
        <v>1</v>
      </c>
      <c r="L8" s="128">
        <v>4.019999980926514</v>
      </c>
      <c r="M8" s="129">
        <v>32</v>
      </c>
      <c r="N8" s="168">
        <f t="shared" si="1"/>
        <v>-0.34999990463256836</v>
      </c>
      <c r="O8" s="130">
        <v>3.6700000762939453</v>
      </c>
      <c r="P8" s="21">
        <v>10</v>
      </c>
      <c r="Q8" s="131">
        <f t="shared" si="2"/>
        <v>20.09999990463257</v>
      </c>
      <c r="R8" s="170">
        <f t="shared" si="3"/>
        <v>164</v>
      </c>
      <c r="S8" s="132">
        <f t="shared" si="4"/>
        <v>28.950000762939453</v>
      </c>
      <c r="T8" s="68">
        <f t="shared" si="5"/>
        <v>28</v>
      </c>
      <c r="U8" s="97">
        <v>1</v>
      </c>
      <c r="V8" s="69"/>
      <c r="W8" s="70">
        <f t="shared" si="6"/>
        <v>29</v>
      </c>
    </row>
    <row r="9" spans="1:23" ht="15.75" customHeight="1">
      <c r="A9" s="8">
        <v>4</v>
      </c>
      <c r="B9" s="71">
        <f>HRÁČI!B21</f>
        <v>119</v>
      </c>
      <c r="C9" s="72" t="str">
        <f>HRÁČI!C21</f>
        <v>Češek</v>
      </c>
      <c r="D9" s="73" t="str">
        <f>HRÁČI!D21</f>
        <v>Ján</v>
      </c>
      <c r="E9" s="175">
        <v>1</v>
      </c>
      <c r="F9" s="128">
        <v>7.480000019073486</v>
      </c>
      <c r="G9" s="129">
        <v>82</v>
      </c>
      <c r="H9" s="168">
        <f t="shared" si="0"/>
        <v>7.900000095367432</v>
      </c>
      <c r="I9" s="130">
        <v>15.380000114440918</v>
      </c>
      <c r="J9" s="21">
        <v>15</v>
      </c>
      <c r="K9" s="175">
        <v>2</v>
      </c>
      <c r="L9" s="128">
        <v>-8.920000076293945</v>
      </c>
      <c r="M9" s="129">
        <v>186</v>
      </c>
      <c r="N9" s="168">
        <f t="shared" si="1"/>
        <v>15.550000190734863</v>
      </c>
      <c r="O9" s="130">
        <v>6.630000114440918</v>
      </c>
      <c r="P9" s="21">
        <v>13</v>
      </c>
      <c r="Q9" s="131">
        <f t="shared" si="2"/>
        <v>-1.440000057220459</v>
      </c>
      <c r="R9" s="170">
        <f t="shared" si="3"/>
        <v>268</v>
      </c>
      <c r="S9" s="132">
        <f t="shared" si="4"/>
        <v>22.010000228881836</v>
      </c>
      <c r="T9" s="68">
        <f t="shared" si="5"/>
        <v>28</v>
      </c>
      <c r="U9" s="97"/>
      <c r="V9" s="69"/>
      <c r="W9" s="70">
        <f t="shared" si="6"/>
        <v>28</v>
      </c>
    </row>
    <row r="10" spans="1:23" ht="15.75" customHeight="1">
      <c r="A10" s="8">
        <v>5</v>
      </c>
      <c r="B10" s="71">
        <f>HRÁČI!B4</f>
        <v>102</v>
      </c>
      <c r="C10" s="72" t="str">
        <f>HRÁČI!C4</f>
        <v>Leskovský  </v>
      </c>
      <c r="D10" s="73" t="str">
        <f>HRÁČI!D4</f>
        <v>Roman</v>
      </c>
      <c r="E10" s="175">
        <v>3</v>
      </c>
      <c r="F10" s="128">
        <v>15.779999732971191</v>
      </c>
      <c r="G10" s="129">
        <v>123</v>
      </c>
      <c r="H10" s="168">
        <f t="shared" si="0"/>
        <v>15.050000190734863</v>
      </c>
      <c r="I10" s="130">
        <v>30.829999923706055</v>
      </c>
      <c r="J10" s="21">
        <v>19</v>
      </c>
      <c r="K10" s="175">
        <v>1</v>
      </c>
      <c r="L10" s="128">
        <v>-0.6200000047683716</v>
      </c>
      <c r="M10" s="129">
        <v>52</v>
      </c>
      <c r="N10" s="168">
        <f t="shared" si="1"/>
        <v>3.649999976158142</v>
      </c>
      <c r="O10" s="130">
        <v>3.0299999713897705</v>
      </c>
      <c r="P10" s="21">
        <v>8</v>
      </c>
      <c r="Q10" s="131">
        <f t="shared" si="2"/>
        <v>15.15999972820282</v>
      </c>
      <c r="R10" s="170">
        <f t="shared" si="3"/>
        <v>175</v>
      </c>
      <c r="S10" s="132">
        <f t="shared" si="4"/>
        <v>33.859999895095825</v>
      </c>
      <c r="T10" s="68">
        <f t="shared" si="5"/>
        <v>27</v>
      </c>
      <c r="U10" s="97"/>
      <c r="V10" s="69">
        <v>1</v>
      </c>
      <c r="W10" s="70">
        <f t="shared" si="6"/>
        <v>28</v>
      </c>
    </row>
    <row r="11" spans="1:23" ht="15.75" customHeight="1">
      <c r="A11" s="8">
        <v>6</v>
      </c>
      <c r="B11" s="71">
        <f>HRÁČI!B31</f>
        <v>129</v>
      </c>
      <c r="C11" s="72" t="str">
        <f>HRÁČI!C31</f>
        <v>Serbin</v>
      </c>
      <c r="D11" s="73" t="str">
        <f>HRÁČI!D31</f>
        <v>Rastislav</v>
      </c>
      <c r="E11" s="175">
        <v>2</v>
      </c>
      <c r="F11" s="128">
        <v>1.559999942779541</v>
      </c>
      <c r="G11" s="129">
        <v>50</v>
      </c>
      <c r="H11" s="168">
        <f t="shared" si="0"/>
        <v>2.200000047683716</v>
      </c>
      <c r="I11" s="130">
        <v>3.759999990463257</v>
      </c>
      <c r="J11" s="21">
        <v>12</v>
      </c>
      <c r="K11" s="175">
        <v>2</v>
      </c>
      <c r="L11" s="128">
        <v>10.0600004196167</v>
      </c>
      <c r="M11" s="129">
        <v>104</v>
      </c>
      <c r="N11" s="168">
        <f t="shared" si="1"/>
        <v>-0.8500003814697266</v>
      </c>
      <c r="O11" s="130">
        <v>9.210000038146973</v>
      </c>
      <c r="P11" s="21">
        <v>15</v>
      </c>
      <c r="Q11" s="131">
        <f t="shared" si="2"/>
        <v>11.62000036239624</v>
      </c>
      <c r="R11" s="170">
        <f t="shared" si="3"/>
        <v>154</v>
      </c>
      <c r="S11" s="132">
        <f t="shared" si="4"/>
        <v>12.97000002861023</v>
      </c>
      <c r="T11" s="68">
        <f t="shared" si="5"/>
        <v>27</v>
      </c>
      <c r="U11" s="97"/>
      <c r="V11" s="69"/>
      <c r="W11" s="70">
        <f t="shared" si="6"/>
        <v>27</v>
      </c>
    </row>
    <row r="12" spans="1:23" ht="15.75" customHeight="1">
      <c r="A12" s="8">
        <v>7</v>
      </c>
      <c r="B12" s="71">
        <f>HRÁČI!B22</f>
        <v>120</v>
      </c>
      <c r="C12" s="72" t="str">
        <f>HRÁČI!C22</f>
        <v>Urban</v>
      </c>
      <c r="D12" s="73" t="str">
        <f>HRÁČI!D22</f>
        <v>Daniel</v>
      </c>
      <c r="E12" s="175">
        <v>2</v>
      </c>
      <c r="F12" s="128">
        <v>11.0600004196167</v>
      </c>
      <c r="G12" s="129">
        <v>56</v>
      </c>
      <c r="H12" s="168">
        <f t="shared" si="0"/>
        <v>3.3999996185302734</v>
      </c>
      <c r="I12" s="130">
        <v>14.460000038146973</v>
      </c>
      <c r="J12" s="21">
        <v>14</v>
      </c>
      <c r="K12" s="175">
        <v>2</v>
      </c>
      <c r="L12" s="128">
        <v>-1.059999942779541</v>
      </c>
      <c r="M12" s="129">
        <v>143</v>
      </c>
      <c r="N12" s="168">
        <f t="shared" si="1"/>
        <v>6.949999809265137</v>
      </c>
      <c r="O12" s="130">
        <v>5.889999866485596</v>
      </c>
      <c r="P12" s="21">
        <v>12</v>
      </c>
      <c r="Q12" s="131">
        <f t="shared" si="2"/>
        <v>10.000000476837158</v>
      </c>
      <c r="R12" s="170">
        <f t="shared" si="3"/>
        <v>199</v>
      </c>
      <c r="S12" s="132">
        <f t="shared" si="4"/>
        <v>20.34999990463257</v>
      </c>
      <c r="T12" s="68">
        <f t="shared" si="5"/>
        <v>26</v>
      </c>
      <c r="U12" s="97"/>
      <c r="V12" s="69">
        <v>2</v>
      </c>
      <c r="W12" s="70">
        <f t="shared" si="6"/>
        <v>28</v>
      </c>
    </row>
    <row r="13" spans="1:23" ht="15.75" customHeight="1">
      <c r="A13" s="8">
        <v>8</v>
      </c>
      <c r="B13" s="71">
        <f>HRÁČI!B18</f>
        <v>116</v>
      </c>
      <c r="C13" s="72" t="str">
        <f>HRÁČI!C18</f>
        <v>Učník</v>
      </c>
      <c r="D13" s="73" t="str">
        <f>HRÁČI!D18</f>
        <v>Stanislav</v>
      </c>
      <c r="E13" s="175">
        <v>5</v>
      </c>
      <c r="F13" s="128">
        <v>2.7799999713897705</v>
      </c>
      <c r="G13" s="129">
        <v>20</v>
      </c>
      <c r="H13" s="168">
        <f t="shared" si="0"/>
        <v>-7.6000001430511475</v>
      </c>
      <c r="I13" s="130">
        <v>-4.820000171661377</v>
      </c>
      <c r="J13" s="21">
        <v>8</v>
      </c>
      <c r="K13" s="175">
        <v>3</v>
      </c>
      <c r="L13" s="128">
        <v>11.319999694824219</v>
      </c>
      <c r="M13" s="129">
        <v>152</v>
      </c>
      <c r="N13" s="168">
        <f t="shared" si="1"/>
        <v>8.700000762939453</v>
      </c>
      <c r="O13" s="130">
        <v>20.020000457763672</v>
      </c>
      <c r="P13" s="21">
        <v>17</v>
      </c>
      <c r="Q13" s="131">
        <f t="shared" si="2"/>
        <v>14.09999966621399</v>
      </c>
      <c r="R13" s="170">
        <f t="shared" si="3"/>
        <v>172</v>
      </c>
      <c r="S13" s="132">
        <f t="shared" si="4"/>
        <v>15.200000286102295</v>
      </c>
      <c r="T13" s="68">
        <f t="shared" si="5"/>
        <v>25</v>
      </c>
      <c r="U13" s="97"/>
      <c r="V13" s="69"/>
      <c r="W13" s="70">
        <f t="shared" si="6"/>
        <v>25</v>
      </c>
    </row>
    <row r="14" spans="1:23" ht="15.75" customHeight="1">
      <c r="A14" s="8">
        <v>9</v>
      </c>
      <c r="B14" s="71">
        <f>HRÁČI!B24</f>
        <v>122</v>
      </c>
      <c r="C14" s="72" t="str">
        <f>HRÁČI!C24</f>
        <v>Šereš</v>
      </c>
      <c r="D14" s="73" t="str">
        <f>HRÁČI!D24</f>
        <v>Karol</v>
      </c>
      <c r="E14" s="175">
        <v>3</v>
      </c>
      <c r="F14" s="128">
        <v>-6.920000076293945</v>
      </c>
      <c r="G14" s="129">
        <v>40</v>
      </c>
      <c r="H14" s="168">
        <f t="shared" si="0"/>
        <v>-1.5500001907348633</v>
      </c>
      <c r="I14" s="130">
        <v>-8.470000267028809</v>
      </c>
      <c r="J14" s="21">
        <v>6</v>
      </c>
      <c r="K14" s="175">
        <v>4</v>
      </c>
      <c r="L14" s="128">
        <v>17.600000381469727</v>
      </c>
      <c r="M14" s="129">
        <v>80</v>
      </c>
      <c r="N14" s="168">
        <f t="shared" si="1"/>
        <v>9.799999237060547</v>
      </c>
      <c r="O14" s="130">
        <v>27.399999618530273</v>
      </c>
      <c r="P14" s="21">
        <v>18</v>
      </c>
      <c r="Q14" s="131">
        <f t="shared" si="2"/>
        <v>10.680000305175781</v>
      </c>
      <c r="R14" s="170">
        <f t="shared" si="3"/>
        <v>120</v>
      </c>
      <c r="S14" s="132">
        <f t="shared" si="4"/>
        <v>18.929999351501465</v>
      </c>
      <c r="T14" s="68">
        <f t="shared" si="5"/>
        <v>24</v>
      </c>
      <c r="U14" s="97"/>
      <c r="V14" s="69"/>
      <c r="W14" s="70">
        <f t="shared" si="6"/>
        <v>24</v>
      </c>
    </row>
    <row r="15" spans="1:23" ht="15.75" customHeight="1">
      <c r="A15" s="8">
        <v>10</v>
      </c>
      <c r="B15" s="71">
        <f>HRÁČI!B8</f>
        <v>106</v>
      </c>
      <c r="C15" s="72" t="str">
        <f>HRÁČI!C8</f>
        <v>Bisák </v>
      </c>
      <c r="D15" s="73" t="str">
        <f>HRÁČI!D8</f>
        <v>Viliam</v>
      </c>
      <c r="E15" s="175">
        <v>4</v>
      </c>
      <c r="F15" s="128">
        <v>13.619999885559082</v>
      </c>
      <c r="G15" s="129">
        <v>50</v>
      </c>
      <c r="H15" s="168">
        <f t="shared" si="0"/>
        <v>3.59999942779541</v>
      </c>
      <c r="I15" s="130">
        <v>17.219999313354492</v>
      </c>
      <c r="J15" s="21">
        <v>17</v>
      </c>
      <c r="K15" s="175">
        <v>1</v>
      </c>
      <c r="L15" s="128">
        <v>-11.260000228881836</v>
      </c>
      <c r="M15" s="129">
        <v>5</v>
      </c>
      <c r="N15" s="168">
        <f t="shared" si="1"/>
        <v>-5.75</v>
      </c>
      <c r="O15" s="130">
        <v>-17.010000228881836</v>
      </c>
      <c r="P15" s="21">
        <v>5</v>
      </c>
      <c r="Q15" s="131">
        <f t="shared" si="2"/>
        <v>2.359999656677246</v>
      </c>
      <c r="R15" s="170">
        <f t="shared" si="3"/>
        <v>55</v>
      </c>
      <c r="S15" s="132">
        <f t="shared" si="4"/>
        <v>0.20999908447265625</v>
      </c>
      <c r="T15" s="68">
        <f t="shared" si="5"/>
        <v>22</v>
      </c>
      <c r="U15" s="97"/>
      <c r="V15" s="69"/>
      <c r="W15" s="70">
        <f t="shared" si="6"/>
        <v>22</v>
      </c>
    </row>
    <row r="16" spans="1:23" ht="15.75" customHeight="1">
      <c r="A16" s="8">
        <v>11</v>
      </c>
      <c r="B16" s="71">
        <f>HRÁČI!B6</f>
        <v>104</v>
      </c>
      <c r="C16" s="72" t="str">
        <f>HRÁČI!C6</f>
        <v>Vavrík  </v>
      </c>
      <c r="D16" s="73" t="str">
        <f>HRÁČI!D6</f>
        <v>Roman</v>
      </c>
      <c r="E16" s="175">
        <v>2</v>
      </c>
      <c r="F16" s="128">
        <v>14.619999885559082</v>
      </c>
      <c r="G16" s="129">
        <v>10</v>
      </c>
      <c r="H16" s="168">
        <f t="shared" si="0"/>
        <v>-5.800000190734863</v>
      </c>
      <c r="I16" s="130">
        <v>8.819999694824219</v>
      </c>
      <c r="J16" s="21">
        <v>13</v>
      </c>
      <c r="K16" s="175">
        <v>2</v>
      </c>
      <c r="L16" s="128">
        <v>-0.07999999821186066</v>
      </c>
      <c r="M16" s="129">
        <v>0</v>
      </c>
      <c r="N16" s="168">
        <f t="shared" si="1"/>
        <v>-21.649999544024467</v>
      </c>
      <c r="O16" s="130">
        <v>-21.729999542236328</v>
      </c>
      <c r="P16" s="21">
        <v>4</v>
      </c>
      <c r="Q16" s="131">
        <f t="shared" si="2"/>
        <v>14.539999887347221</v>
      </c>
      <c r="R16" s="170">
        <f t="shared" si="3"/>
        <v>10</v>
      </c>
      <c r="S16" s="132">
        <f t="shared" si="4"/>
        <v>-12.90999984741211</v>
      </c>
      <c r="T16" s="68">
        <f t="shared" si="5"/>
        <v>17</v>
      </c>
      <c r="U16" s="97"/>
      <c r="V16" s="69"/>
      <c r="W16" s="70">
        <f t="shared" si="6"/>
        <v>17</v>
      </c>
    </row>
    <row r="17" spans="1:23" ht="15.75" customHeight="1">
      <c r="A17" s="8">
        <v>12</v>
      </c>
      <c r="B17" s="71">
        <f>HRÁČI!B3</f>
        <v>101</v>
      </c>
      <c r="C17" s="72" t="str">
        <f>HRÁČI!C3</f>
        <v>Dobiaš</v>
      </c>
      <c r="D17" s="73" t="str">
        <f>HRÁČI!D3</f>
        <v>Martin</v>
      </c>
      <c r="E17" s="175">
        <v>4</v>
      </c>
      <c r="F17" s="128">
        <v>-25.899999618530273</v>
      </c>
      <c r="G17" s="129">
        <v>0</v>
      </c>
      <c r="H17" s="168">
        <f t="shared" si="0"/>
        <v>-6.399999618530273</v>
      </c>
      <c r="I17" s="130">
        <v>-32.29999923706055</v>
      </c>
      <c r="J17" s="21">
        <v>1</v>
      </c>
      <c r="K17" s="175">
        <v>5</v>
      </c>
      <c r="L17" s="128">
        <v>8.520000457763672</v>
      </c>
      <c r="M17" s="129">
        <v>50</v>
      </c>
      <c r="N17" s="168">
        <f t="shared" si="1"/>
        <v>-1.3000006675720215</v>
      </c>
      <c r="O17" s="130">
        <v>7.21999979019165</v>
      </c>
      <c r="P17" s="21">
        <v>14</v>
      </c>
      <c r="Q17" s="131">
        <f t="shared" si="2"/>
        <v>-17.3799991607666</v>
      </c>
      <c r="R17" s="170">
        <f t="shared" si="3"/>
        <v>50</v>
      </c>
      <c r="S17" s="132">
        <f t="shared" si="4"/>
        <v>-25.079999446868896</v>
      </c>
      <c r="T17" s="68">
        <f t="shared" si="5"/>
        <v>15</v>
      </c>
      <c r="U17" s="97"/>
      <c r="V17" s="69"/>
      <c r="W17" s="70">
        <f t="shared" si="6"/>
        <v>15</v>
      </c>
    </row>
    <row r="18" spans="1:23" ht="15.75" customHeight="1">
      <c r="A18" s="8">
        <v>13</v>
      </c>
      <c r="B18" s="71">
        <f>HRÁČI!B5</f>
        <v>103</v>
      </c>
      <c r="C18" s="72" t="str">
        <f>HRÁČI!C5</f>
        <v>Kazimír </v>
      </c>
      <c r="D18" s="73" t="str">
        <f>HRÁČI!D5</f>
        <v>Jozef</v>
      </c>
      <c r="E18" s="175">
        <v>3</v>
      </c>
      <c r="F18" s="128">
        <v>3.2200000286102295</v>
      </c>
      <c r="G18" s="129">
        <v>0</v>
      </c>
      <c r="H18" s="168">
        <f t="shared" si="0"/>
        <v>-9.549999952316284</v>
      </c>
      <c r="I18" s="130">
        <v>-6.329999923706055</v>
      </c>
      <c r="J18" s="21">
        <v>7</v>
      </c>
      <c r="K18" s="175">
        <v>4</v>
      </c>
      <c r="L18" s="128">
        <v>2.0799999237060547</v>
      </c>
      <c r="M18" s="129">
        <v>10</v>
      </c>
      <c r="N18" s="168">
        <f t="shared" si="1"/>
        <v>-4.199999809265137</v>
      </c>
      <c r="O18" s="130">
        <v>-2.119999885559082</v>
      </c>
      <c r="P18" s="21">
        <v>7</v>
      </c>
      <c r="Q18" s="131">
        <f t="shared" si="2"/>
        <v>5.299999952316284</v>
      </c>
      <c r="R18" s="170">
        <f t="shared" si="3"/>
        <v>10</v>
      </c>
      <c r="S18" s="132">
        <f t="shared" si="4"/>
        <v>-8.449999809265137</v>
      </c>
      <c r="T18" s="68">
        <f t="shared" si="5"/>
        <v>14</v>
      </c>
      <c r="U18" s="97"/>
      <c r="V18" s="69"/>
      <c r="W18" s="70">
        <f t="shared" si="6"/>
        <v>14</v>
      </c>
    </row>
    <row r="19" spans="1:23" ht="15.75" customHeight="1">
      <c r="A19" s="8">
        <v>14</v>
      </c>
      <c r="B19" s="71">
        <f>HRÁČI!B33</f>
        <v>131</v>
      </c>
      <c r="C19" s="72" t="str">
        <f>HRÁČI!C33</f>
        <v>Gregor</v>
      </c>
      <c r="D19" s="73" t="str">
        <f>HRÁČI!D33</f>
        <v>Vladimír</v>
      </c>
      <c r="E19" s="175">
        <v>1</v>
      </c>
      <c r="F19" s="128">
        <v>-7.079999923706055</v>
      </c>
      <c r="G19" s="129">
        <v>0</v>
      </c>
      <c r="H19" s="168">
        <f t="shared" si="0"/>
        <v>-8.5</v>
      </c>
      <c r="I19" s="130">
        <v>-15.579999923706055</v>
      </c>
      <c r="J19" s="21">
        <v>5</v>
      </c>
      <c r="K19" s="175">
        <v>4</v>
      </c>
      <c r="L19" s="128">
        <v>7.539999961853027</v>
      </c>
      <c r="M19" s="129">
        <v>10</v>
      </c>
      <c r="N19" s="168">
        <f t="shared" si="1"/>
        <v>-4.200000047683716</v>
      </c>
      <c r="O19" s="130">
        <v>3.3399999141693115</v>
      </c>
      <c r="P19" s="21">
        <v>9</v>
      </c>
      <c r="Q19" s="131">
        <f t="shared" si="2"/>
        <v>0.46000003814697266</v>
      </c>
      <c r="R19" s="170">
        <f t="shared" si="3"/>
        <v>10</v>
      </c>
      <c r="S19" s="132">
        <f t="shared" si="4"/>
        <v>-12.240000009536743</v>
      </c>
      <c r="T19" s="68">
        <f t="shared" si="5"/>
        <v>14</v>
      </c>
      <c r="U19" s="97"/>
      <c r="V19" s="69"/>
      <c r="W19" s="70">
        <f t="shared" si="6"/>
        <v>14</v>
      </c>
    </row>
    <row r="20" spans="1:23" ht="15.75" customHeight="1">
      <c r="A20" s="8">
        <v>15</v>
      </c>
      <c r="B20" s="71">
        <f>HRÁČI!B30</f>
        <v>128</v>
      </c>
      <c r="C20" s="72" t="str">
        <f>HRÁČI!C30</f>
        <v>Alfoldy</v>
      </c>
      <c r="D20" s="73" t="str">
        <f>HRÁČI!D30</f>
        <v>František</v>
      </c>
      <c r="E20" s="175">
        <v>5</v>
      </c>
      <c r="F20" s="128">
        <v>-18.860000610351562</v>
      </c>
      <c r="G20" s="129">
        <v>60</v>
      </c>
      <c r="H20" s="168">
        <f t="shared" si="0"/>
        <v>-1.5999984741210938</v>
      </c>
      <c r="I20" s="130">
        <v>-20.459999084472656</v>
      </c>
      <c r="J20" s="21">
        <v>3</v>
      </c>
      <c r="K20" s="175">
        <v>5</v>
      </c>
      <c r="L20" s="128">
        <v>-1.8799999952316284</v>
      </c>
      <c r="M20" s="129">
        <v>98</v>
      </c>
      <c r="N20" s="168">
        <f t="shared" si="1"/>
        <v>5.899999976158142</v>
      </c>
      <c r="O20" s="130">
        <v>4.019999980926514</v>
      </c>
      <c r="P20" s="21">
        <v>11</v>
      </c>
      <c r="Q20" s="131">
        <f t="shared" si="2"/>
        <v>-20.74000060558319</v>
      </c>
      <c r="R20" s="170">
        <f t="shared" si="3"/>
        <v>158</v>
      </c>
      <c r="S20" s="132">
        <f t="shared" si="4"/>
        <v>-16.439999103546143</v>
      </c>
      <c r="T20" s="68">
        <f t="shared" si="5"/>
        <v>14</v>
      </c>
      <c r="U20" s="97"/>
      <c r="V20" s="69"/>
      <c r="W20" s="70">
        <f t="shared" si="6"/>
        <v>14</v>
      </c>
    </row>
    <row r="21" spans="1:23" ht="15.75" customHeight="1">
      <c r="A21" s="8">
        <v>16</v>
      </c>
      <c r="B21" s="71">
        <f>HRÁČI!B10</f>
        <v>108</v>
      </c>
      <c r="C21" s="72" t="str">
        <f>HRÁČI!C10</f>
        <v>Vavríková</v>
      </c>
      <c r="D21" s="73" t="str">
        <f>HRÁČI!D10</f>
        <v>Lucia</v>
      </c>
      <c r="E21" s="175">
        <v>4</v>
      </c>
      <c r="F21" s="128">
        <v>5.099999904632568</v>
      </c>
      <c r="G21" s="129">
        <v>0</v>
      </c>
      <c r="H21" s="168">
        <f t="shared" si="0"/>
        <v>-6.3999998569488525</v>
      </c>
      <c r="I21" s="130">
        <v>-1.2999999523162842</v>
      </c>
      <c r="J21" s="21">
        <v>9</v>
      </c>
      <c r="K21" s="175">
        <v>3</v>
      </c>
      <c r="L21" s="128">
        <v>-16.84000015258789</v>
      </c>
      <c r="M21" s="129">
        <v>48</v>
      </c>
      <c r="N21" s="168">
        <f t="shared" si="1"/>
        <v>-12.100000381469727</v>
      </c>
      <c r="O21" s="130">
        <v>-28.940000534057617</v>
      </c>
      <c r="P21" s="21">
        <v>2</v>
      </c>
      <c r="Q21" s="131">
        <f t="shared" si="2"/>
        <v>-11.740000247955322</v>
      </c>
      <c r="R21" s="170">
        <f t="shared" si="3"/>
        <v>48</v>
      </c>
      <c r="S21" s="132">
        <f t="shared" si="4"/>
        <v>-30.2400004863739</v>
      </c>
      <c r="T21" s="68">
        <f t="shared" si="5"/>
        <v>11</v>
      </c>
      <c r="U21" s="97"/>
      <c r="V21" s="69"/>
      <c r="W21" s="70">
        <f t="shared" si="6"/>
        <v>11</v>
      </c>
    </row>
    <row r="22" spans="1:23" ht="15.75" customHeight="1">
      <c r="A22" s="8">
        <v>17</v>
      </c>
      <c r="B22" s="71">
        <f>HRÁČI!B32</f>
        <v>130</v>
      </c>
      <c r="C22" s="72" t="str">
        <f>HRÁČI!C32</f>
        <v>Lahučký</v>
      </c>
      <c r="D22" s="73" t="str">
        <f>HRÁČI!D32</f>
        <v>Alojz</v>
      </c>
      <c r="E22" s="175">
        <v>1</v>
      </c>
      <c r="F22" s="128">
        <v>-1.4199999570846558</v>
      </c>
      <c r="G22" s="129">
        <v>48</v>
      </c>
      <c r="H22" s="168">
        <f t="shared" si="0"/>
        <v>1.0999999642372131</v>
      </c>
      <c r="I22" s="130">
        <v>-0.3199999928474426</v>
      </c>
      <c r="J22" s="21">
        <v>10</v>
      </c>
      <c r="K22" s="175">
        <v>3</v>
      </c>
      <c r="L22" s="128">
        <v>-16.360000610351562</v>
      </c>
      <c r="M22" s="129">
        <v>24</v>
      </c>
      <c r="N22" s="168">
        <f t="shared" si="1"/>
        <v>-16.89999771118164</v>
      </c>
      <c r="O22" s="130">
        <v>-33.2599983215332</v>
      </c>
      <c r="P22" s="21">
        <v>1</v>
      </c>
      <c r="Q22" s="131">
        <f t="shared" si="2"/>
        <v>-17.78000056743622</v>
      </c>
      <c r="R22" s="170">
        <f t="shared" si="3"/>
        <v>72</v>
      </c>
      <c r="S22" s="132">
        <f t="shared" si="4"/>
        <v>-33.579998314380646</v>
      </c>
      <c r="T22" s="68">
        <f t="shared" si="5"/>
        <v>11</v>
      </c>
      <c r="U22" s="97"/>
      <c r="V22" s="69"/>
      <c r="W22" s="70">
        <f t="shared" si="6"/>
        <v>11</v>
      </c>
    </row>
    <row r="23" spans="1:23" ht="15.75" customHeight="1">
      <c r="A23" s="8">
        <v>18</v>
      </c>
      <c r="B23" s="71">
        <f>HRÁČI!B17</f>
        <v>115</v>
      </c>
      <c r="C23" s="72" t="str">
        <f>HRÁČI!C17</f>
        <v>Rigo</v>
      </c>
      <c r="D23" s="73" t="str">
        <f>HRÁČI!D17</f>
        <v>Ľudovít</v>
      </c>
      <c r="E23" s="175">
        <v>2</v>
      </c>
      <c r="F23" s="128">
        <v>-27.239999771118164</v>
      </c>
      <c r="G23" s="129">
        <v>40</v>
      </c>
      <c r="H23" s="168">
        <f t="shared" si="0"/>
        <v>0.1999988555908203</v>
      </c>
      <c r="I23" s="130">
        <v>-27.040000915527344</v>
      </c>
      <c r="J23" s="21">
        <v>2</v>
      </c>
      <c r="K23" s="175">
        <v>5</v>
      </c>
      <c r="L23" s="128">
        <v>-6.639999866485596</v>
      </c>
      <c r="M23" s="129">
        <v>28</v>
      </c>
      <c r="N23" s="168">
        <f t="shared" si="1"/>
        <v>-4.599999904632568</v>
      </c>
      <c r="O23" s="130">
        <v>-11.239999771118164</v>
      </c>
      <c r="P23" s="21">
        <v>6</v>
      </c>
      <c r="Q23" s="131">
        <f t="shared" si="2"/>
        <v>-33.87999963760376</v>
      </c>
      <c r="R23" s="170">
        <f t="shared" si="3"/>
        <v>68</v>
      </c>
      <c r="S23" s="132">
        <f t="shared" si="4"/>
        <v>-38.28000068664551</v>
      </c>
      <c r="T23" s="68">
        <f t="shared" si="5"/>
        <v>8</v>
      </c>
      <c r="U23" s="97"/>
      <c r="V23" s="69"/>
      <c r="W23" s="70">
        <f t="shared" si="6"/>
        <v>8</v>
      </c>
    </row>
    <row r="24" spans="1:23" ht="15.75" customHeight="1">
      <c r="A24" s="8">
        <v>19</v>
      </c>
      <c r="B24" s="71">
        <f>HRÁČI!B26</f>
        <v>124</v>
      </c>
      <c r="C24" s="72" t="str">
        <f>HRÁČI!C26</f>
        <v>Biely</v>
      </c>
      <c r="D24" s="73" t="str">
        <f>HRÁČI!D26</f>
        <v>Peter</v>
      </c>
      <c r="E24" s="175">
        <v>3</v>
      </c>
      <c r="F24" s="128">
        <v>-12.079999923706055</v>
      </c>
      <c r="G24" s="129">
        <v>28</v>
      </c>
      <c r="H24" s="168">
        <f t="shared" si="0"/>
        <v>-3.950000762939453</v>
      </c>
      <c r="I24" s="130">
        <v>-16.030000686645508</v>
      </c>
      <c r="J24" s="21">
        <v>4</v>
      </c>
      <c r="K24" s="175">
        <v>4</v>
      </c>
      <c r="L24" s="128">
        <v>-27.219999313354492</v>
      </c>
      <c r="M24" s="129">
        <v>24</v>
      </c>
      <c r="N24" s="168">
        <f t="shared" si="1"/>
        <v>-1.4000015258789062</v>
      </c>
      <c r="O24" s="130">
        <v>-28.6200008392334</v>
      </c>
      <c r="P24" s="21">
        <v>3</v>
      </c>
      <c r="Q24" s="131">
        <f t="shared" si="2"/>
        <v>-39.29999923706055</v>
      </c>
      <c r="R24" s="170">
        <f t="shared" si="3"/>
        <v>52</v>
      </c>
      <c r="S24" s="132">
        <f t="shared" si="4"/>
        <v>-44.650001525878906</v>
      </c>
      <c r="T24" s="68">
        <f t="shared" si="5"/>
        <v>7</v>
      </c>
      <c r="U24" s="97"/>
      <c r="V24" s="69"/>
      <c r="W24" s="70">
        <f t="shared" si="6"/>
        <v>7</v>
      </c>
    </row>
    <row r="25" spans="1:23" ht="15.75" customHeight="1">
      <c r="A25" s="1"/>
      <c r="C25" s="186" t="s">
        <v>123</v>
      </c>
      <c r="E25" s="187">
        <f>COUNTIF(E6:E24,"&gt;0")</f>
        <v>19</v>
      </c>
      <c r="F25" s="124"/>
      <c r="G25" s="7"/>
      <c r="H25" s="7">
        <f>SUM(H6:H24)</f>
        <v>-8.940696716308594E-07</v>
      </c>
      <c r="I25" s="7">
        <f>SUM(I6:I24)</f>
        <v>-1.2516975402832031E-06</v>
      </c>
      <c r="J25" s="7"/>
      <c r="K25" s="124"/>
      <c r="L25" s="124"/>
      <c r="M25" s="7"/>
      <c r="N25" s="7">
        <f>SUM(N6:N24)</f>
        <v>1.5050172805786133E-06</v>
      </c>
      <c r="O25" s="7">
        <f>SUM(O6:O24)</f>
        <v>1.430511474609375E-06</v>
      </c>
      <c r="P25" s="7"/>
      <c r="Q25" s="7"/>
      <c r="R25" s="7"/>
      <c r="S25" s="7">
        <f>SUM(S6:S24)</f>
        <v>1.7881393432617188E-07</v>
      </c>
      <c r="T25" s="7"/>
      <c r="U25" s="7"/>
      <c r="V25" s="7"/>
      <c r="W25" s="7"/>
    </row>
    <row r="26" spans="1:23" ht="15.75" customHeight="1">
      <c r="A26" s="201" t="s">
        <v>104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180"/>
      <c r="S26" s="181"/>
      <c r="T26" s="181"/>
      <c r="U26" s="181"/>
      <c r="V26" s="181"/>
      <c r="W26" s="181"/>
    </row>
    <row r="27" spans="1:23" ht="15.75" customHeight="1">
      <c r="A27" s="182" t="s">
        <v>20</v>
      </c>
      <c r="B27" s="203" t="s">
        <v>121</v>
      </c>
      <c r="C27" s="203"/>
      <c r="D27" s="204" t="s">
        <v>122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183"/>
      <c r="S27" s="181"/>
      <c r="T27" s="181"/>
      <c r="U27" s="181"/>
      <c r="V27" s="181"/>
      <c r="W27" s="181"/>
    </row>
    <row r="28" spans="1:23" ht="15.75" customHeight="1">
      <c r="A28" s="126">
        <v>56</v>
      </c>
      <c r="B28" s="206" t="s">
        <v>133</v>
      </c>
      <c r="C28" s="206"/>
      <c r="D28" s="207" t="s">
        <v>134</v>
      </c>
      <c r="E28" s="208"/>
      <c r="F28" s="208"/>
      <c r="G28" s="208"/>
      <c r="H28" s="208"/>
      <c r="I28" s="208"/>
      <c r="J28" s="209"/>
      <c r="K28" s="209"/>
      <c r="L28" s="209"/>
      <c r="M28" s="209"/>
      <c r="N28" s="209"/>
      <c r="O28" s="209"/>
      <c r="P28" s="209"/>
      <c r="Q28" s="209"/>
      <c r="R28" s="123"/>
      <c r="S28" s="181"/>
      <c r="T28" s="181"/>
      <c r="U28" s="181"/>
      <c r="V28" s="181"/>
      <c r="W28" s="181"/>
    </row>
    <row r="29" spans="1:23" ht="15.75" customHeight="1">
      <c r="A29" s="127">
        <v>60</v>
      </c>
      <c r="B29" s="184" t="s">
        <v>135</v>
      </c>
      <c r="C29" s="184"/>
      <c r="D29" s="185" t="s">
        <v>136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1"/>
      <c r="T29" s="181"/>
      <c r="U29" s="181"/>
      <c r="V29" s="181"/>
      <c r="W29" s="181"/>
    </row>
    <row r="30" spans="1:23" ht="15.75" customHeight="1">
      <c r="A30" s="126">
        <v>60</v>
      </c>
      <c r="B30" s="206" t="s">
        <v>80</v>
      </c>
      <c r="C30" s="206"/>
      <c r="D30" s="207" t="s">
        <v>136</v>
      </c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123"/>
      <c r="S30" s="181"/>
      <c r="T30" s="181"/>
      <c r="U30" s="181"/>
      <c r="V30" s="181"/>
      <c r="W30" s="181"/>
    </row>
    <row r="31" spans="1:23" ht="15.75" customHeight="1">
      <c r="A31" s="127">
        <v>130</v>
      </c>
      <c r="B31" s="184" t="s">
        <v>87</v>
      </c>
      <c r="C31" s="184"/>
      <c r="D31" s="185" t="s">
        <v>137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1"/>
      <c r="T31" s="181"/>
      <c r="U31" s="181"/>
      <c r="V31" s="181"/>
      <c r="W31" s="181"/>
    </row>
    <row r="32" spans="1:23" ht="15.75" customHeight="1">
      <c r="A32" s="126">
        <v>52</v>
      </c>
      <c r="B32" s="206" t="s">
        <v>133</v>
      </c>
      <c r="C32" s="206"/>
      <c r="D32" s="207" t="s">
        <v>138</v>
      </c>
      <c r="E32" s="208"/>
      <c r="F32" s="208"/>
      <c r="G32" s="208"/>
      <c r="H32" s="208"/>
      <c r="I32" s="208"/>
      <c r="J32" s="209"/>
      <c r="K32" s="209"/>
      <c r="L32" s="209"/>
      <c r="M32" s="209"/>
      <c r="N32" s="209"/>
      <c r="O32" s="209"/>
      <c r="P32" s="209"/>
      <c r="Q32" s="209"/>
      <c r="R32" s="123"/>
      <c r="S32" s="181"/>
      <c r="T32" s="181"/>
      <c r="U32" s="181"/>
      <c r="V32" s="181"/>
      <c r="W32" s="181"/>
    </row>
    <row r="33" spans="1:23" ht="15.75" customHeight="1">
      <c r="A33" s="127"/>
      <c r="B33" s="184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1"/>
      <c r="T33" s="181"/>
      <c r="U33" s="181"/>
      <c r="V33" s="181"/>
      <c r="W33" s="181"/>
    </row>
    <row r="34" spans="1:23" ht="15.75" customHeight="1">
      <c r="A34" s="126"/>
      <c r="B34" s="206"/>
      <c r="C34" s="206"/>
      <c r="D34" s="207"/>
      <c r="E34" s="208"/>
      <c r="F34" s="208"/>
      <c r="G34" s="208"/>
      <c r="H34" s="208"/>
      <c r="I34" s="208"/>
      <c r="J34" s="209"/>
      <c r="K34" s="209"/>
      <c r="L34" s="209"/>
      <c r="M34" s="209"/>
      <c r="N34" s="209"/>
      <c r="O34" s="209"/>
      <c r="P34" s="209"/>
      <c r="Q34" s="209"/>
      <c r="R34" s="123"/>
      <c r="S34" s="181"/>
      <c r="T34" s="181"/>
      <c r="U34" s="181"/>
      <c r="V34" s="181"/>
      <c r="W34" s="181"/>
    </row>
    <row r="35" spans="1:23" ht="15.75" customHeight="1">
      <c r="A35" s="127"/>
      <c r="B35" s="184"/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1"/>
      <c r="T35" s="181"/>
      <c r="U35" s="181"/>
      <c r="V35" s="181"/>
      <c r="W35" s="181"/>
    </row>
    <row r="36" spans="1:23" ht="15.75" customHeight="1">
      <c r="A36" s="126"/>
      <c r="B36" s="206"/>
      <c r="C36" s="206"/>
      <c r="D36" s="207"/>
      <c r="E36" s="208"/>
      <c r="F36" s="208"/>
      <c r="G36" s="208"/>
      <c r="H36" s="208"/>
      <c r="I36" s="208"/>
      <c r="J36" s="209"/>
      <c r="K36" s="209"/>
      <c r="L36" s="209"/>
      <c r="M36" s="209"/>
      <c r="N36" s="209"/>
      <c r="O36" s="209"/>
      <c r="P36" s="209"/>
      <c r="Q36" s="209"/>
      <c r="R36" s="123"/>
      <c r="S36" s="181"/>
      <c r="T36" s="181"/>
      <c r="U36" s="181"/>
      <c r="V36" s="181"/>
      <c r="W36" s="181"/>
    </row>
    <row r="37" spans="1:23" ht="15.75" customHeight="1">
      <c r="A37" s="127"/>
      <c r="B37" s="184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1"/>
      <c r="T37" s="181"/>
      <c r="U37" s="181"/>
      <c r="V37" s="181"/>
      <c r="W37" s="181"/>
    </row>
    <row r="38" spans="1:23" ht="15.75" customHeight="1">
      <c r="A38" s="126"/>
      <c r="B38" s="206"/>
      <c r="C38" s="206"/>
      <c r="D38" s="207"/>
      <c r="E38" s="208"/>
      <c r="F38" s="208"/>
      <c r="G38" s="208"/>
      <c r="H38" s="208"/>
      <c r="I38" s="208"/>
      <c r="J38" s="209"/>
      <c r="K38" s="209"/>
      <c r="L38" s="209"/>
      <c r="M38" s="209"/>
      <c r="N38" s="209"/>
      <c r="O38" s="209"/>
      <c r="P38" s="209"/>
      <c r="Q38" s="209"/>
      <c r="R38" s="123"/>
      <c r="S38" s="181"/>
      <c r="T38" s="181"/>
      <c r="U38" s="181"/>
      <c r="V38" s="181"/>
      <c r="W38" s="181"/>
    </row>
    <row r="39" spans="1:23" ht="15.75" customHeight="1">
      <c r="A39" s="127"/>
      <c r="B39" s="184"/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1"/>
      <c r="T39" s="181"/>
      <c r="U39" s="181"/>
      <c r="V39" s="181"/>
      <c r="W39" s="181"/>
    </row>
    <row r="40" spans="1:23" ht="15.75" customHeight="1">
      <c r="A40" s="126"/>
      <c r="B40" s="206"/>
      <c r="C40" s="206"/>
      <c r="D40" s="207"/>
      <c r="E40" s="208"/>
      <c r="F40" s="208"/>
      <c r="G40" s="208"/>
      <c r="H40" s="208"/>
      <c r="I40" s="208"/>
      <c r="J40" s="209"/>
      <c r="K40" s="209"/>
      <c r="L40" s="209"/>
      <c r="M40" s="209"/>
      <c r="N40" s="209"/>
      <c r="O40" s="209"/>
      <c r="P40" s="209"/>
      <c r="Q40" s="209"/>
      <c r="R40" s="123"/>
      <c r="S40" s="181"/>
      <c r="T40" s="181"/>
      <c r="U40" s="181"/>
      <c r="V40" s="181"/>
      <c r="W40" s="181"/>
    </row>
    <row r="41" spans="1:23" ht="22.5" customHeight="1">
      <c r="A41" s="127"/>
      <c r="B41" s="184"/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1"/>
      <c r="T41" s="181"/>
      <c r="U41" s="181"/>
      <c r="V41" s="181"/>
      <c r="W41" s="181"/>
    </row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B40:C40"/>
    <mergeCell ref="D40:Q40"/>
    <mergeCell ref="B34:C34"/>
    <mergeCell ref="D34:Q34"/>
    <mergeCell ref="B36:C36"/>
    <mergeCell ref="D36:Q36"/>
    <mergeCell ref="B38:C38"/>
    <mergeCell ref="D38:Q38"/>
    <mergeCell ref="B28:C28"/>
    <mergeCell ref="D28:Q28"/>
    <mergeCell ref="B30:C30"/>
    <mergeCell ref="D30:Q30"/>
    <mergeCell ref="B32:C32"/>
    <mergeCell ref="D32:Q32"/>
    <mergeCell ref="G4:J4"/>
    <mergeCell ref="M4:P4"/>
    <mergeCell ref="Q4:T4"/>
    <mergeCell ref="A26:Q26"/>
    <mergeCell ref="B27:C27"/>
    <mergeCell ref="D27:Q27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22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40238</v>
      </c>
      <c r="D4" s="20"/>
      <c r="E4" s="190">
        <f>COUNTIF(E6:E40,"&gt;0")</f>
        <v>17</v>
      </c>
      <c r="F4" s="125">
        <f>SUM(F6:F40)</f>
        <v>-2.7567148208618164E-07</v>
      </c>
      <c r="G4" s="197" t="s">
        <v>118</v>
      </c>
      <c r="H4" s="198"/>
      <c r="I4" s="198"/>
      <c r="J4" s="199"/>
      <c r="K4" s="190">
        <f>COUNTIF(K6:K40,"&gt;0")</f>
        <v>17</v>
      </c>
      <c r="L4" s="125">
        <f>SUM(L6:L40)</f>
        <v>2.1457672119140625E-06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7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4</v>
      </c>
      <c r="F6" s="128">
        <v>-4.800000190734863</v>
      </c>
      <c r="G6" s="129">
        <v>48</v>
      </c>
      <c r="H6" s="168">
        <f aca="true" t="shared" si="0" ref="H6:H40">I6-F6</f>
        <v>-0.2999997138977051</v>
      </c>
      <c r="I6" s="130">
        <v>-5.099999904632568</v>
      </c>
      <c r="J6" s="21">
        <v>8</v>
      </c>
      <c r="K6" s="175">
        <v>3</v>
      </c>
      <c r="L6" s="128">
        <v>11.279999732971191</v>
      </c>
      <c r="M6" s="129">
        <v>56</v>
      </c>
      <c r="N6" s="168">
        <f aca="true" t="shared" si="1" ref="N6:N40">O6-L6</f>
        <v>-4.849999904632568</v>
      </c>
      <c r="O6" s="130">
        <v>6.429999828338623</v>
      </c>
      <c r="P6" s="21">
        <v>13</v>
      </c>
      <c r="Q6" s="131">
        <f aca="true" t="shared" si="2" ref="Q6:Q40">F6+L6</f>
        <v>6.479999542236328</v>
      </c>
      <c r="R6" s="170">
        <f aca="true" t="shared" si="3" ref="R6:R40">G6+M6</f>
        <v>104</v>
      </c>
      <c r="S6" s="132">
        <f aca="true" t="shared" si="4" ref="S6:S40">I6+O6</f>
        <v>1.3299999237060547</v>
      </c>
      <c r="T6" s="68">
        <f aca="true" t="shared" si="5" ref="T6:T40">J6+P6</f>
        <v>21</v>
      </c>
      <c r="U6" s="97"/>
      <c r="V6" s="69"/>
      <c r="W6" s="70">
        <f>T6+U6+V6</f>
        <v>21</v>
      </c>
    </row>
    <row r="7" spans="1:23" ht="15.75" customHeight="1">
      <c r="A7" s="8">
        <v>4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3</v>
      </c>
      <c r="F7" s="128">
        <v>-0.03999999910593033</v>
      </c>
      <c r="G7" s="129">
        <v>0</v>
      </c>
      <c r="H7" s="168">
        <f t="shared" si="0"/>
        <v>-7.349999867379665</v>
      </c>
      <c r="I7" s="130">
        <v>-7.389999866485596</v>
      </c>
      <c r="J7" s="21">
        <v>6</v>
      </c>
      <c r="K7" s="175">
        <v>4</v>
      </c>
      <c r="L7" s="128">
        <v>10.020000457763672</v>
      </c>
      <c r="M7" s="129">
        <v>218</v>
      </c>
      <c r="N7" s="168">
        <f t="shared" si="1"/>
        <v>14.399999618530273</v>
      </c>
      <c r="O7" s="130">
        <v>24.420000076293945</v>
      </c>
      <c r="P7" s="21">
        <v>17</v>
      </c>
      <c r="Q7" s="131">
        <f t="shared" si="2"/>
        <v>9.980000458657742</v>
      </c>
      <c r="R7" s="170">
        <f t="shared" si="3"/>
        <v>218</v>
      </c>
      <c r="S7" s="132">
        <f t="shared" si="4"/>
        <v>17.03000020980835</v>
      </c>
      <c r="T7" s="68">
        <f t="shared" si="5"/>
        <v>23</v>
      </c>
      <c r="U7" s="97"/>
      <c r="V7" s="69">
        <v>3</v>
      </c>
      <c r="W7" s="70">
        <f>T7+U7+V7</f>
        <v>26</v>
      </c>
    </row>
    <row r="8" spans="1:23" ht="15.75" customHeight="1">
      <c r="A8" s="8">
        <v>6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2</v>
      </c>
      <c r="F8" s="128">
        <v>4.199999809265137</v>
      </c>
      <c r="G8" s="129">
        <v>58</v>
      </c>
      <c r="H8" s="168">
        <f t="shared" si="0"/>
        <v>3.5</v>
      </c>
      <c r="I8" s="130">
        <v>7.699999809265137</v>
      </c>
      <c r="J8" s="21">
        <v>13</v>
      </c>
      <c r="K8" s="175">
        <v>2</v>
      </c>
      <c r="L8" s="128">
        <v>6.340000152587891</v>
      </c>
      <c r="M8" s="129">
        <v>5</v>
      </c>
      <c r="N8" s="168">
        <f t="shared" si="1"/>
        <v>-4.050000190734863</v>
      </c>
      <c r="O8" s="130">
        <v>2.2899999618530273</v>
      </c>
      <c r="P8" s="21">
        <v>9</v>
      </c>
      <c r="Q8" s="131">
        <f t="shared" si="2"/>
        <v>10.539999961853027</v>
      </c>
      <c r="R8" s="170">
        <f t="shared" si="3"/>
        <v>63</v>
      </c>
      <c r="S8" s="132">
        <f t="shared" si="4"/>
        <v>9.989999771118164</v>
      </c>
      <c r="T8" s="68">
        <f t="shared" si="5"/>
        <v>22</v>
      </c>
      <c r="U8" s="97"/>
      <c r="V8" s="69"/>
      <c r="W8" s="70">
        <f>T8+U8+V8</f>
        <v>22</v>
      </c>
    </row>
    <row r="9" spans="1:23" ht="15.75" customHeight="1">
      <c r="A9" s="8">
        <v>17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2</v>
      </c>
      <c r="F9" s="128">
        <v>-3.880000114440918</v>
      </c>
      <c r="G9" s="129">
        <v>0</v>
      </c>
      <c r="H9" s="168">
        <f t="shared" si="0"/>
        <v>-8.09999942779541</v>
      </c>
      <c r="I9" s="130">
        <v>-11.979999542236328</v>
      </c>
      <c r="J9" s="21">
        <v>2</v>
      </c>
      <c r="K9" s="175">
        <v>5</v>
      </c>
      <c r="L9" s="128">
        <v>-6.619999885559082</v>
      </c>
      <c r="M9" s="129">
        <v>0</v>
      </c>
      <c r="N9" s="168">
        <f t="shared" si="1"/>
        <v>-9.750000953674316</v>
      </c>
      <c r="O9" s="130">
        <v>-16.3700008392334</v>
      </c>
      <c r="P9" s="21">
        <v>2</v>
      </c>
      <c r="Q9" s="131">
        <f t="shared" si="2"/>
        <v>-10.5</v>
      </c>
      <c r="R9" s="170">
        <f t="shared" si="3"/>
        <v>0</v>
      </c>
      <c r="S9" s="132">
        <f t="shared" si="4"/>
        <v>-28.350000381469727</v>
      </c>
      <c r="T9" s="68">
        <f t="shared" si="5"/>
        <v>4</v>
      </c>
      <c r="U9" s="97"/>
      <c r="V9" s="69"/>
      <c r="W9" s="70">
        <f>T9+U9+V9</f>
        <v>4</v>
      </c>
    </row>
    <row r="10" spans="1:23" ht="15.75" customHeight="1">
      <c r="A10" s="8">
        <v>18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3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>
        <v>4</v>
      </c>
      <c r="F11" s="128">
        <v>10.899999618530273</v>
      </c>
      <c r="G11" s="129">
        <v>68</v>
      </c>
      <c r="H11" s="168">
        <f t="shared" si="0"/>
        <v>2.700000762939453</v>
      </c>
      <c r="I11" s="130">
        <v>13.600000381469727</v>
      </c>
      <c r="J11" s="21">
        <v>16</v>
      </c>
      <c r="K11" s="175">
        <v>1</v>
      </c>
      <c r="L11" s="128">
        <v>10.260000228881836</v>
      </c>
      <c r="M11" s="129">
        <v>0</v>
      </c>
      <c r="N11" s="168">
        <f t="shared" si="1"/>
        <v>-9.550000250339508</v>
      </c>
      <c r="O11" s="130">
        <v>0.7099999785423279</v>
      </c>
      <c r="P11" s="21">
        <v>8</v>
      </c>
      <c r="Q11" s="131">
        <f t="shared" si="2"/>
        <v>21.15999984741211</v>
      </c>
      <c r="R11" s="170">
        <f t="shared" si="3"/>
        <v>68</v>
      </c>
      <c r="S11" s="132">
        <f t="shared" si="4"/>
        <v>14.310000360012054</v>
      </c>
      <c r="T11" s="68">
        <f t="shared" si="5"/>
        <v>24</v>
      </c>
      <c r="U11" s="97">
        <v>1</v>
      </c>
      <c r="V11" s="69"/>
      <c r="W11" s="70">
        <f>T11+U11+V11</f>
        <v>25</v>
      </c>
    </row>
    <row r="12" spans="1:23" ht="15.75" customHeight="1">
      <c r="A12" s="8">
        <v>19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/>
      <c r="F12" s="128"/>
      <c r="G12" s="129"/>
      <c r="H12" s="168">
        <f t="shared" si="0"/>
        <v>0</v>
      </c>
      <c r="I12" s="130"/>
      <c r="J12" s="21"/>
      <c r="K12" s="175"/>
      <c r="L12" s="128"/>
      <c r="M12" s="129"/>
      <c r="N12" s="168">
        <f t="shared" si="1"/>
        <v>0</v>
      </c>
      <c r="O12" s="130"/>
      <c r="P12" s="21"/>
      <c r="Q12" s="131">
        <f t="shared" si="2"/>
        <v>0</v>
      </c>
      <c r="R12" s="170">
        <f t="shared" si="3"/>
        <v>0</v>
      </c>
      <c r="S12" s="132">
        <f t="shared" si="4"/>
        <v>0</v>
      </c>
      <c r="T12" s="68">
        <f t="shared" si="5"/>
        <v>0</v>
      </c>
      <c r="U12" s="97"/>
      <c r="V12" s="69"/>
      <c r="W12" s="191" t="s">
        <v>128</v>
      </c>
    </row>
    <row r="13" spans="1:23" ht="15.75" customHeight="1">
      <c r="A13" s="8">
        <v>14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1</v>
      </c>
      <c r="F13" s="128">
        <v>-1.4800000190734863</v>
      </c>
      <c r="G13" s="129">
        <v>0</v>
      </c>
      <c r="H13" s="168">
        <f t="shared" si="0"/>
        <v>-16.450000286102295</v>
      </c>
      <c r="I13" s="130">
        <v>-17.93000030517578</v>
      </c>
      <c r="J13" s="21">
        <v>1</v>
      </c>
      <c r="K13" s="175">
        <v>5</v>
      </c>
      <c r="L13" s="128">
        <v>8.380000114440918</v>
      </c>
      <c r="M13" s="129">
        <v>79</v>
      </c>
      <c r="N13" s="168">
        <f t="shared" si="1"/>
        <v>2.09999942779541</v>
      </c>
      <c r="O13" s="130">
        <v>10.479999542236328</v>
      </c>
      <c r="P13" s="21">
        <v>14</v>
      </c>
      <c r="Q13" s="131">
        <f t="shared" si="2"/>
        <v>6.900000095367432</v>
      </c>
      <c r="R13" s="170">
        <f t="shared" si="3"/>
        <v>79</v>
      </c>
      <c r="S13" s="132">
        <f t="shared" si="4"/>
        <v>-7.450000762939453</v>
      </c>
      <c r="T13" s="68">
        <f t="shared" si="5"/>
        <v>15</v>
      </c>
      <c r="U13" s="97"/>
      <c r="V13" s="69"/>
      <c r="W13" s="70">
        <f>T13+U13+V13</f>
        <v>15</v>
      </c>
    </row>
    <row r="14" spans="1:23" ht="15.75" customHeight="1">
      <c r="A14" s="8">
        <v>20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21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22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23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24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25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16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>
        <v>4</v>
      </c>
      <c r="F20" s="128">
        <v>-6.099999904632568</v>
      </c>
      <c r="G20" s="129">
        <v>34</v>
      </c>
      <c r="H20" s="168">
        <f t="shared" si="0"/>
        <v>-2.4000000953674316</v>
      </c>
      <c r="I20" s="130">
        <v>-8.5</v>
      </c>
      <c r="J20" s="21">
        <v>4</v>
      </c>
      <c r="K20" s="175">
        <v>4</v>
      </c>
      <c r="L20" s="128">
        <v>-15.460000038146973</v>
      </c>
      <c r="M20" s="129">
        <v>36</v>
      </c>
      <c r="N20" s="168">
        <f t="shared" si="1"/>
        <v>-12.90000057220459</v>
      </c>
      <c r="O20" s="130">
        <v>-28.360000610351562</v>
      </c>
      <c r="P20" s="21">
        <v>1</v>
      </c>
      <c r="Q20" s="131">
        <f t="shared" si="2"/>
        <v>-21.55999994277954</v>
      </c>
      <c r="R20" s="170">
        <f t="shared" si="3"/>
        <v>70</v>
      </c>
      <c r="S20" s="132">
        <f t="shared" si="4"/>
        <v>-36.86000061035156</v>
      </c>
      <c r="T20" s="68">
        <f t="shared" si="5"/>
        <v>5</v>
      </c>
      <c r="U20" s="97"/>
      <c r="V20" s="69"/>
      <c r="W20" s="70">
        <f>T20+U20+V20</f>
        <v>5</v>
      </c>
    </row>
    <row r="21" spans="1:23" ht="15.75" customHeight="1">
      <c r="A21" s="8">
        <v>1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2</v>
      </c>
      <c r="F21" s="128">
        <v>4.28000020980835</v>
      </c>
      <c r="G21" s="129">
        <v>64</v>
      </c>
      <c r="H21" s="168">
        <f t="shared" si="0"/>
        <v>4.6999993324279785</v>
      </c>
      <c r="I21" s="130">
        <v>8.979999542236328</v>
      </c>
      <c r="J21" s="21">
        <v>14</v>
      </c>
      <c r="K21" s="175">
        <v>1</v>
      </c>
      <c r="L21" s="128">
        <v>10.399999618530273</v>
      </c>
      <c r="M21" s="129">
        <v>54</v>
      </c>
      <c r="N21" s="168">
        <f t="shared" si="1"/>
        <v>1.25</v>
      </c>
      <c r="O21" s="130">
        <v>11.649999618530273</v>
      </c>
      <c r="P21" s="21">
        <v>15</v>
      </c>
      <c r="Q21" s="131">
        <f t="shared" si="2"/>
        <v>14.679999828338623</v>
      </c>
      <c r="R21" s="170">
        <f t="shared" si="3"/>
        <v>118</v>
      </c>
      <c r="S21" s="132">
        <f t="shared" si="4"/>
        <v>20.6299991607666</v>
      </c>
      <c r="T21" s="68">
        <f t="shared" si="5"/>
        <v>29</v>
      </c>
      <c r="U21" s="97">
        <v>3</v>
      </c>
      <c r="V21" s="69">
        <v>1</v>
      </c>
      <c r="W21" s="169">
        <f>T21+U21+V21</f>
        <v>33</v>
      </c>
    </row>
    <row r="22" spans="1:23" ht="15.75" customHeight="1">
      <c r="A22" s="8">
        <v>26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27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15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5</v>
      </c>
      <c r="F24" s="128">
        <v>-5.300000190734863</v>
      </c>
      <c r="G24" s="129">
        <v>24</v>
      </c>
      <c r="H24" s="168">
        <f t="shared" si="0"/>
        <v>0.6000003814697266</v>
      </c>
      <c r="I24" s="130">
        <v>-4.699999809265137</v>
      </c>
      <c r="J24" s="21">
        <v>9</v>
      </c>
      <c r="K24" s="175">
        <v>3</v>
      </c>
      <c r="L24" s="128">
        <v>-7.71999979019165</v>
      </c>
      <c r="M24" s="129">
        <v>60</v>
      </c>
      <c r="N24" s="168">
        <f t="shared" si="1"/>
        <v>-4.250000476837158</v>
      </c>
      <c r="O24" s="130">
        <v>-11.970000267028809</v>
      </c>
      <c r="P24" s="21">
        <v>4</v>
      </c>
      <c r="Q24" s="131">
        <f t="shared" si="2"/>
        <v>-13.019999980926514</v>
      </c>
      <c r="R24" s="170">
        <f t="shared" si="3"/>
        <v>84</v>
      </c>
      <c r="S24" s="132">
        <f t="shared" si="4"/>
        <v>-16.670000076293945</v>
      </c>
      <c r="T24" s="68">
        <f t="shared" si="5"/>
        <v>13</v>
      </c>
      <c r="U24" s="97"/>
      <c r="V24" s="69"/>
      <c r="W24" s="70">
        <f>T24+U24+V24</f>
        <v>13</v>
      </c>
    </row>
    <row r="25" spans="1:27" ht="15.75" customHeight="1">
      <c r="A25" s="8">
        <v>2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2</v>
      </c>
      <c r="F25" s="128">
        <v>-4.599999904632568</v>
      </c>
      <c r="G25" s="129">
        <v>40</v>
      </c>
      <c r="H25" s="168">
        <f t="shared" si="0"/>
        <v>-0.09999990463256836</v>
      </c>
      <c r="I25" s="130">
        <v>-4.699999809265137</v>
      </c>
      <c r="J25" s="21">
        <v>10</v>
      </c>
      <c r="K25" s="175">
        <v>2</v>
      </c>
      <c r="L25" s="128">
        <v>17.200000762939453</v>
      </c>
      <c r="M25" s="129">
        <v>28</v>
      </c>
      <c r="N25" s="168">
        <f t="shared" si="1"/>
        <v>0.5499992370605469</v>
      </c>
      <c r="O25" s="130">
        <v>17.75</v>
      </c>
      <c r="P25" s="21">
        <v>16</v>
      </c>
      <c r="Q25" s="131">
        <f t="shared" si="2"/>
        <v>12.600000858306885</v>
      </c>
      <c r="R25" s="170">
        <f t="shared" si="3"/>
        <v>68</v>
      </c>
      <c r="S25" s="132">
        <f t="shared" si="4"/>
        <v>13.050000190734863</v>
      </c>
      <c r="T25" s="68">
        <f t="shared" si="5"/>
        <v>26</v>
      </c>
      <c r="U25" s="97">
        <v>2</v>
      </c>
      <c r="V25" s="69"/>
      <c r="W25" s="70">
        <f>T25+U25+V25</f>
        <v>28</v>
      </c>
      <c r="AA25" s="19"/>
    </row>
    <row r="26" spans="1:23" ht="15.75" customHeight="1">
      <c r="A26" s="8">
        <v>28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5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5</v>
      </c>
      <c r="F27" s="128">
        <v>9.300000190734863</v>
      </c>
      <c r="G27" s="129">
        <v>24</v>
      </c>
      <c r="H27" s="168">
        <f t="shared" si="0"/>
        <v>0.5999994277954102</v>
      </c>
      <c r="I27" s="130">
        <v>9.899999618530273</v>
      </c>
      <c r="J27" s="21">
        <v>15</v>
      </c>
      <c r="K27" s="175">
        <v>1</v>
      </c>
      <c r="L27" s="128">
        <v>5.320000171661377</v>
      </c>
      <c r="M27" s="129">
        <v>24</v>
      </c>
      <c r="N27" s="168">
        <f t="shared" si="1"/>
        <v>-4.750000178813934</v>
      </c>
      <c r="O27" s="130">
        <v>0.5699999928474426</v>
      </c>
      <c r="P27" s="21">
        <v>7</v>
      </c>
      <c r="Q27" s="131">
        <f t="shared" si="2"/>
        <v>14.62000036239624</v>
      </c>
      <c r="R27" s="170">
        <f t="shared" si="3"/>
        <v>48</v>
      </c>
      <c r="S27" s="132">
        <f t="shared" si="4"/>
        <v>10.469999611377716</v>
      </c>
      <c r="T27" s="68">
        <f t="shared" si="5"/>
        <v>22</v>
      </c>
      <c r="U27" s="97"/>
      <c r="V27" s="69"/>
      <c r="W27" s="70">
        <f>T27+U27+V27</f>
        <v>22</v>
      </c>
    </row>
    <row r="28" spans="1:23" ht="15.75" customHeight="1">
      <c r="A28" s="8">
        <v>29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11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3</v>
      </c>
      <c r="F29" s="128">
        <v>2.240000009536743</v>
      </c>
      <c r="G29" s="129">
        <v>34</v>
      </c>
      <c r="H29" s="168">
        <f t="shared" si="0"/>
        <v>-2.2500000093132257</v>
      </c>
      <c r="I29" s="130">
        <v>-0.009999999776482582</v>
      </c>
      <c r="J29" s="21">
        <v>11</v>
      </c>
      <c r="K29" s="175">
        <v>2</v>
      </c>
      <c r="L29" s="128">
        <v>-11.899999618530273</v>
      </c>
      <c r="M29" s="129">
        <v>34</v>
      </c>
      <c r="N29" s="168">
        <f t="shared" si="1"/>
        <v>1.75</v>
      </c>
      <c r="O29" s="130">
        <v>-10.149999618530273</v>
      </c>
      <c r="P29" s="21">
        <v>5</v>
      </c>
      <c r="Q29" s="131">
        <f t="shared" si="2"/>
        <v>-9.65999960899353</v>
      </c>
      <c r="R29" s="170">
        <f t="shared" si="3"/>
        <v>68</v>
      </c>
      <c r="S29" s="132">
        <f t="shared" si="4"/>
        <v>-10.159999618306756</v>
      </c>
      <c r="T29" s="68">
        <f t="shared" si="5"/>
        <v>16</v>
      </c>
      <c r="U29" s="97"/>
      <c r="V29" s="69"/>
      <c r="W29" s="70">
        <f>T29+U29+V29</f>
        <v>16</v>
      </c>
    </row>
    <row r="30" spans="1:23" ht="15.75" customHeight="1">
      <c r="A30" s="8">
        <v>30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10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>
        <v>3</v>
      </c>
      <c r="F31" s="128">
        <v>-2.200000047683716</v>
      </c>
      <c r="G31" s="129">
        <v>113</v>
      </c>
      <c r="H31" s="168">
        <f t="shared" si="0"/>
        <v>9.600000143051147</v>
      </c>
      <c r="I31" s="130">
        <v>7.400000095367432</v>
      </c>
      <c r="J31" s="21">
        <v>12</v>
      </c>
      <c r="K31" s="175">
        <v>2</v>
      </c>
      <c r="L31" s="128">
        <v>-11.640000343322754</v>
      </c>
      <c r="M31" s="129">
        <v>34</v>
      </c>
      <c r="N31" s="168">
        <f t="shared" si="1"/>
        <v>1.75</v>
      </c>
      <c r="O31" s="130">
        <v>-9.890000343322754</v>
      </c>
      <c r="P31" s="21">
        <v>6</v>
      </c>
      <c r="Q31" s="131">
        <f t="shared" si="2"/>
        <v>-13.84000039100647</v>
      </c>
      <c r="R31" s="170">
        <f t="shared" si="3"/>
        <v>147</v>
      </c>
      <c r="S31" s="132">
        <f t="shared" si="4"/>
        <v>-2.4900002479553223</v>
      </c>
      <c r="T31" s="68">
        <f t="shared" si="5"/>
        <v>18</v>
      </c>
      <c r="U31" s="97"/>
      <c r="V31" s="69"/>
      <c r="W31" s="70">
        <f>T31+U31+V31</f>
        <v>18</v>
      </c>
    </row>
    <row r="32" spans="1:23" ht="15.75" customHeight="1">
      <c r="A32" s="8">
        <v>31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/>
      <c r="F32" s="128"/>
      <c r="G32" s="129"/>
      <c r="H32" s="168">
        <f t="shared" si="0"/>
        <v>0</v>
      </c>
      <c r="I32" s="130"/>
      <c r="J32" s="21"/>
      <c r="K32" s="175"/>
      <c r="L32" s="128"/>
      <c r="M32" s="129"/>
      <c r="N32" s="168">
        <f t="shared" si="1"/>
        <v>0</v>
      </c>
      <c r="O32" s="130"/>
      <c r="P32" s="21"/>
      <c r="Q32" s="131">
        <f t="shared" si="2"/>
        <v>0</v>
      </c>
      <c r="R32" s="170">
        <f t="shared" si="3"/>
        <v>0</v>
      </c>
      <c r="S32" s="132">
        <f t="shared" si="4"/>
        <v>0</v>
      </c>
      <c r="T32" s="68">
        <f t="shared" si="5"/>
        <v>0</v>
      </c>
      <c r="U32" s="97"/>
      <c r="V32" s="69"/>
      <c r="W32" s="191" t="s">
        <v>128</v>
      </c>
    </row>
    <row r="33" spans="1:23" ht="15.75" customHeight="1">
      <c r="A33" s="8">
        <v>9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>
        <v>5</v>
      </c>
      <c r="F33" s="128">
        <v>-4</v>
      </c>
      <c r="G33" s="129">
        <v>12</v>
      </c>
      <c r="H33" s="168">
        <f t="shared" si="0"/>
        <v>-1.1999998092651367</v>
      </c>
      <c r="I33" s="130">
        <v>-5.199999809265137</v>
      </c>
      <c r="J33" s="21">
        <v>7</v>
      </c>
      <c r="K33" s="175">
        <v>3</v>
      </c>
      <c r="L33" s="128">
        <v>-3.559999942779541</v>
      </c>
      <c r="M33" s="129">
        <v>149</v>
      </c>
      <c r="N33" s="168">
        <f t="shared" si="1"/>
        <v>9.099999904632568</v>
      </c>
      <c r="O33" s="130">
        <v>5.539999961853027</v>
      </c>
      <c r="P33" s="21">
        <v>11</v>
      </c>
      <c r="Q33" s="131">
        <f t="shared" si="2"/>
        <v>-7.559999942779541</v>
      </c>
      <c r="R33" s="170">
        <f t="shared" si="3"/>
        <v>161</v>
      </c>
      <c r="S33" s="132">
        <f t="shared" si="4"/>
        <v>0.3400001525878906</v>
      </c>
      <c r="T33" s="68">
        <f t="shared" si="5"/>
        <v>18</v>
      </c>
      <c r="U33" s="97"/>
      <c r="V33" s="69"/>
      <c r="W33" s="70">
        <f>T33+U33+V33</f>
        <v>18</v>
      </c>
    </row>
    <row r="34" spans="1:23" ht="15.75" customHeight="1">
      <c r="A34" s="8">
        <v>8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4.820000171661377</v>
      </c>
      <c r="G34" s="129">
        <v>242</v>
      </c>
      <c r="H34" s="168">
        <f t="shared" si="0"/>
        <v>31.950000286102295</v>
      </c>
      <c r="I34" s="130">
        <v>36.77000045776367</v>
      </c>
      <c r="J34" s="21">
        <v>17</v>
      </c>
      <c r="K34" s="175">
        <v>1</v>
      </c>
      <c r="L34" s="128">
        <v>-25.979999542236328</v>
      </c>
      <c r="M34" s="129">
        <v>113</v>
      </c>
      <c r="N34" s="168">
        <f t="shared" si="1"/>
        <v>13.049999237060547</v>
      </c>
      <c r="O34" s="130">
        <v>-12.930000305175781</v>
      </c>
      <c r="P34" s="21">
        <v>3</v>
      </c>
      <c r="Q34" s="131">
        <f t="shared" si="2"/>
        <v>-21.15999937057495</v>
      </c>
      <c r="R34" s="170">
        <f t="shared" si="3"/>
        <v>355</v>
      </c>
      <c r="S34" s="132">
        <f t="shared" si="4"/>
        <v>23.84000015258789</v>
      </c>
      <c r="T34" s="68">
        <f t="shared" si="5"/>
        <v>20</v>
      </c>
      <c r="U34" s="97"/>
      <c r="V34" s="69"/>
      <c r="W34" s="70">
        <f>T34+U34+V34</f>
        <v>20</v>
      </c>
    </row>
    <row r="35" spans="1:23" ht="15.75" customHeight="1">
      <c r="A35" s="8">
        <v>13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1</v>
      </c>
      <c r="F35" s="128">
        <v>-1.2200000286102295</v>
      </c>
      <c r="G35" s="129">
        <v>46</v>
      </c>
      <c r="H35" s="168">
        <f t="shared" si="0"/>
        <v>-7.250000238418579</v>
      </c>
      <c r="I35" s="130">
        <v>-8.470000267028809</v>
      </c>
      <c r="J35" s="21">
        <v>5</v>
      </c>
      <c r="K35" s="175">
        <v>4</v>
      </c>
      <c r="L35" s="128">
        <v>5.440000057220459</v>
      </c>
      <c r="M35" s="129">
        <v>112</v>
      </c>
      <c r="N35" s="168">
        <f t="shared" si="1"/>
        <v>-1.5</v>
      </c>
      <c r="O35" s="130">
        <v>3.940000057220459</v>
      </c>
      <c r="P35" s="21">
        <v>10</v>
      </c>
      <c r="Q35" s="131">
        <f t="shared" si="2"/>
        <v>4.2200000286102295</v>
      </c>
      <c r="R35" s="170">
        <f t="shared" si="3"/>
        <v>158</v>
      </c>
      <c r="S35" s="132">
        <f t="shared" si="4"/>
        <v>-4.53000020980835</v>
      </c>
      <c r="T35" s="68">
        <f t="shared" si="5"/>
        <v>15</v>
      </c>
      <c r="U35" s="97"/>
      <c r="V35" s="69">
        <v>2</v>
      </c>
      <c r="W35" s="70">
        <f>T35+U35+V35</f>
        <v>17</v>
      </c>
    </row>
    <row r="36" spans="1:23" ht="15.75" customHeight="1">
      <c r="A36" s="8">
        <v>12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1</v>
      </c>
      <c r="F36" s="128">
        <v>-2.119999885559082</v>
      </c>
      <c r="G36" s="129">
        <v>41</v>
      </c>
      <c r="H36" s="168">
        <f t="shared" si="0"/>
        <v>-8.25</v>
      </c>
      <c r="I36" s="130">
        <v>-10.369999885559082</v>
      </c>
      <c r="J36" s="21">
        <v>3</v>
      </c>
      <c r="K36" s="175">
        <v>5</v>
      </c>
      <c r="L36" s="128">
        <v>-1.7599999904632568</v>
      </c>
      <c r="M36" s="129">
        <v>116</v>
      </c>
      <c r="N36" s="168">
        <f t="shared" si="1"/>
        <v>7.6499998569488525</v>
      </c>
      <c r="O36" s="130">
        <v>5.889999866485596</v>
      </c>
      <c r="P36" s="21">
        <v>12</v>
      </c>
      <c r="Q36" s="131">
        <f t="shared" si="2"/>
        <v>-3.879999876022339</v>
      </c>
      <c r="R36" s="170">
        <f t="shared" si="3"/>
        <v>157</v>
      </c>
      <c r="S36" s="132">
        <f t="shared" si="4"/>
        <v>-4.480000019073486</v>
      </c>
      <c r="T36" s="68">
        <f t="shared" si="5"/>
        <v>15</v>
      </c>
      <c r="U36" s="97"/>
      <c r="V36" s="69"/>
      <c r="W36" s="70">
        <f>T36+U36+V36</f>
        <v>15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17</v>
      </c>
      <c r="F41" s="124"/>
      <c r="G41" s="7"/>
      <c r="H41" s="7">
        <f>SUM(H6:H40)</f>
        <v>9.816139936447144E-07</v>
      </c>
      <c r="I41" s="7">
        <f>SUM(I6:I40)</f>
        <v>7.059425115585327E-07</v>
      </c>
      <c r="J41" s="7"/>
      <c r="K41" s="124"/>
      <c r="L41" s="124"/>
      <c r="M41" s="7"/>
      <c r="N41" s="7">
        <f>SUM(N6:N40)</f>
        <v>-5.245208740234375E-06</v>
      </c>
      <c r="O41" s="7">
        <f>SUM(O6:O40)</f>
        <v>-3.0994415283203125E-06</v>
      </c>
      <c r="P41" s="7"/>
      <c r="Q41" s="7"/>
      <c r="R41" s="7"/>
      <c r="S41" s="7">
        <f>SUM(S6:S40)</f>
        <v>-2.3934990167617798E-06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A1:AA57"/>
  <sheetViews>
    <sheetView showGridLines="0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22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40238</v>
      </c>
      <c r="D4" s="20"/>
      <c r="E4" s="190">
        <f>COUNTIF(E6:E22,"&gt;0")</f>
        <v>17</v>
      </c>
      <c r="F4" s="125">
        <f>SUM(F6:F22)</f>
        <v>-2.7567148208618164E-07</v>
      </c>
      <c r="G4" s="197" t="s">
        <v>118</v>
      </c>
      <c r="H4" s="198"/>
      <c r="I4" s="198"/>
      <c r="J4" s="199"/>
      <c r="K4" s="190">
        <f>COUNTIF(K6:K22,"&gt;0")</f>
        <v>17</v>
      </c>
      <c r="L4" s="125">
        <f>SUM(L6:L22)</f>
        <v>2.1457672119140625E-06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1</v>
      </c>
      <c r="B6" s="65">
        <f>HRÁČI!B18</f>
        <v>116</v>
      </c>
      <c r="C6" s="66" t="str">
        <f>HRÁČI!C18</f>
        <v>Učník</v>
      </c>
      <c r="D6" s="67" t="str">
        <f>HRÁČI!D18</f>
        <v>Stanislav</v>
      </c>
      <c r="E6" s="175">
        <v>2</v>
      </c>
      <c r="F6" s="128">
        <v>4.28000020980835</v>
      </c>
      <c r="G6" s="129">
        <v>64</v>
      </c>
      <c r="H6" s="168">
        <f aca="true" t="shared" si="0" ref="H6:H22">I6-F6</f>
        <v>4.6999993324279785</v>
      </c>
      <c r="I6" s="130">
        <v>8.979999542236328</v>
      </c>
      <c r="J6" s="21">
        <v>14</v>
      </c>
      <c r="K6" s="175">
        <v>1</v>
      </c>
      <c r="L6" s="128">
        <v>10.399999618530273</v>
      </c>
      <c r="M6" s="129">
        <v>54</v>
      </c>
      <c r="N6" s="168">
        <f aca="true" t="shared" si="1" ref="N6:N22">O6-L6</f>
        <v>1.25</v>
      </c>
      <c r="O6" s="130">
        <v>11.649999618530273</v>
      </c>
      <c r="P6" s="21">
        <v>15</v>
      </c>
      <c r="Q6" s="131">
        <f aca="true" t="shared" si="2" ref="Q6:Q22">F6+L6</f>
        <v>14.679999828338623</v>
      </c>
      <c r="R6" s="170">
        <f aca="true" t="shared" si="3" ref="R6:R22">G6+M6</f>
        <v>118</v>
      </c>
      <c r="S6" s="132">
        <f aca="true" t="shared" si="4" ref="S6:S22">I6+O6</f>
        <v>20.6299991607666</v>
      </c>
      <c r="T6" s="68">
        <f aca="true" t="shared" si="5" ref="T6:T22">J6+P6</f>
        <v>29</v>
      </c>
      <c r="U6" s="97">
        <v>3</v>
      </c>
      <c r="V6" s="69">
        <v>1</v>
      </c>
      <c r="W6" s="169">
        <f aca="true" t="shared" si="6" ref="W6:W22">T6+U6+V6</f>
        <v>33</v>
      </c>
    </row>
    <row r="7" spans="1:23" ht="15.75" customHeight="1">
      <c r="A7" s="8">
        <v>2</v>
      </c>
      <c r="B7" s="71">
        <f>HRÁČI!B22</f>
        <v>120</v>
      </c>
      <c r="C7" s="72" t="str">
        <f>HRÁČI!C22</f>
        <v>Urban</v>
      </c>
      <c r="D7" s="73" t="str">
        <f>HRÁČI!D22</f>
        <v>Daniel</v>
      </c>
      <c r="E7" s="175">
        <v>2</v>
      </c>
      <c r="F7" s="128">
        <v>-4.599999904632568</v>
      </c>
      <c r="G7" s="129">
        <v>40</v>
      </c>
      <c r="H7" s="168">
        <f t="shared" si="0"/>
        <v>-0.09999990463256836</v>
      </c>
      <c r="I7" s="130">
        <v>-4.699999809265137</v>
      </c>
      <c r="J7" s="21">
        <v>10</v>
      </c>
      <c r="K7" s="175">
        <v>2</v>
      </c>
      <c r="L7" s="128">
        <v>17.200000762939453</v>
      </c>
      <c r="M7" s="129">
        <v>28</v>
      </c>
      <c r="N7" s="168">
        <f t="shared" si="1"/>
        <v>0.5499992370605469</v>
      </c>
      <c r="O7" s="130">
        <v>17.75</v>
      </c>
      <c r="P7" s="21">
        <v>16</v>
      </c>
      <c r="Q7" s="131">
        <f t="shared" si="2"/>
        <v>12.600000858306885</v>
      </c>
      <c r="R7" s="170">
        <f t="shared" si="3"/>
        <v>68</v>
      </c>
      <c r="S7" s="132">
        <f t="shared" si="4"/>
        <v>13.050000190734863</v>
      </c>
      <c r="T7" s="68">
        <f t="shared" si="5"/>
        <v>26</v>
      </c>
      <c r="U7" s="97">
        <v>2</v>
      </c>
      <c r="V7" s="69"/>
      <c r="W7" s="70">
        <f t="shared" si="6"/>
        <v>28</v>
      </c>
    </row>
    <row r="8" spans="1:23" ht="15.75" customHeight="1">
      <c r="A8" s="8">
        <v>3</v>
      </c>
      <c r="B8" s="71">
        <f>HRÁČI!B8</f>
        <v>106</v>
      </c>
      <c r="C8" s="72" t="str">
        <f>HRÁČI!C8</f>
        <v>Bisák </v>
      </c>
      <c r="D8" s="73" t="str">
        <f>HRÁČI!D8</f>
        <v>Viliam</v>
      </c>
      <c r="E8" s="175">
        <v>4</v>
      </c>
      <c r="F8" s="128">
        <v>10.899999618530273</v>
      </c>
      <c r="G8" s="129">
        <v>68</v>
      </c>
      <c r="H8" s="168">
        <f t="shared" si="0"/>
        <v>2.700000762939453</v>
      </c>
      <c r="I8" s="130">
        <v>13.600000381469727</v>
      </c>
      <c r="J8" s="21">
        <v>16</v>
      </c>
      <c r="K8" s="175">
        <v>1</v>
      </c>
      <c r="L8" s="128">
        <v>10.260000228881836</v>
      </c>
      <c r="M8" s="129">
        <v>0</v>
      </c>
      <c r="N8" s="168">
        <f t="shared" si="1"/>
        <v>-9.550000250339508</v>
      </c>
      <c r="O8" s="130">
        <v>0.7099999785423279</v>
      </c>
      <c r="P8" s="21">
        <v>8</v>
      </c>
      <c r="Q8" s="131">
        <f t="shared" si="2"/>
        <v>21.15999984741211</v>
      </c>
      <c r="R8" s="170">
        <f t="shared" si="3"/>
        <v>68</v>
      </c>
      <c r="S8" s="132">
        <f t="shared" si="4"/>
        <v>14.310000360012054</v>
      </c>
      <c r="T8" s="68">
        <f t="shared" si="5"/>
        <v>24</v>
      </c>
      <c r="U8" s="97">
        <v>1</v>
      </c>
      <c r="V8" s="69"/>
      <c r="W8" s="70">
        <f t="shared" si="6"/>
        <v>25</v>
      </c>
    </row>
    <row r="9" spans="1:23" ht="15.75" customHeight="1">
      <c r="A9" s="8">
        <v>4</v>
      </c>
      <c r="B9" s="71">
        <f>HRÁČI!B4</f>
        <v>102</v>
      </c>
      <c r="C9" s="72" t="str">
        <f>HRÁČI!C4</f>
        <v>Leskovský  </v>
      </c>
      <c r="D9" s="73" t="str">
        <f>HRÁČI!D4</f>
        <v>Roman</v>
      </c>
      <c r="E9" s="175">
        <v>3</v>
      </c>
      <c r="F9" s="128">
        <v>-0.03999999910593033</v>
      </c>
      <c r="G9" s="129">
        <v>0</v>
      </c>
      <c r="H9" s="168">
        <f t="shared" si="0"/>
        <v>-7.349999867379665</v>
      </c>
      <c r="I9" s="130">
        <v>-7.389999866485596</v>
      </c>
      <c r="J9" s="21">
        <v>6</v>
      </c>
      <c r="K9" s="175">
        <v>4</v>
      </c>
      <c r="L9" s="128">
        <v>10.020000457763672</v>
      </c>
      <c r="M9" s="129">
        <v>218</v>
      </c>
      <c r="N9" s="168">
        <f t="shared" si="1"/>
        <v>14.399999618530273</v>
      </c>
      <c r="O9" s="130">
        <v>24.420000076293945</v>
      </c>
      <c r="P9" s="21">
        <v>17</v>
      </c>
      <c r="Q9" s="131">
        <f t="shared" si="2"/>
        <v>9.980000458657742</v>
      </c>
      <c r="R9" s="170">
        <f t="shared" si="3"/>
        <v>218</v>
      </c>
      <c r="S9" s="132">
        <f t="shared" si="4"/>
        <v>17.03000020980835</v>
      </c>
      <c r="T9" s="68">
        <f t="shared" si="5"/>
        <v>23</v>
      </c>
      <c r="U9" s="97"/>
      <c r="V9" s="69">
        <v>3</v>
      </c>
      <c r="W9" s="70">
        <f t="shared" si="6"/>
        <v>26</v>
      </c>
    </row>
    <row r="10" spans="1:23" ht="15.75" customHeight="1">
      <c r="A10" s="8">
        <v>5</v>
      </c>
      <c r="B10" s="71">
        <f>HRÁČI!B24</f>
        <v>122</v>
      </c>
      <c r="C10" s="72" t="str">
        <f>HRÁČI!C24</f>
        <v>Šereš</v>
      </c>
      <c r="D10" s="73" t="str">
        <f>HRÁČI!D24</f>
        <v>Karol</v>
      </c>
      <c r="E10" s="175">
        <v>5</v>
      </c>
      <c r="F10" s="128">
        <v>9.300000190734863</v>
      </c>
      <c r="G10" s="129">
        <v>24</v>
      </c>
      <c r="H10" s="168">
        <f t="shared" si="0"/>
        <v>0.5999994277954102</v>
      </c>
      <c r="I10" s="130">
        <v>9.899999618530273</v>
      </c>
      <c r="J10" s="21">
        <v>15</v>
      </c>
      <c r="K10" s="175">
        <v>1</v>
      </c>
      <c r="L10" s="128">
        <v>5.320000171661377</v>
      </c>
      <c r="M10" s="129">
        <v>24</v>
      </c>
      <c r="N10" s="168">
        <f t="shared" si="1"/>
        <v>-4.750000178813934</v>
      </c>
      <c r="O10" s="130">
        <v>0.5699999928474426</v>
      </c>
      <c r="P10" s="21">
        <v>7</v>
      </c>
      <c r="Q10" s="131">
        <f t="shared" si="2"/>
        <v>14.62000036239624</v>
      </c>
      <c r="R10" s="170">
        <f t="shared" si="3"/>
        <v>48</v>
      </c>
      <c r="S10" s="132">
        <f t="shared" si="4"/>
        <v>10.469999611377716</v>
      </c>
      <c r="T10" s="68">
        <f t="shared" si="5"/>
        <v>22</v>
      </c>
      <c r="U10" s="97"/>
      <c r="V10" s="69"/>
      <c r="W10" s="70">
        <f t="shared" si="6"/>
        <v>22</v>
      </c>
    </row>
    <row r="11" spans="1:23" ht="15.75" customHeight="1">
      <c r="A11" s="8">
        <v>6</v>
      </c>
      <c r="B11" s="71">
        <f>HRÁČI!B5</f>
        <v>103</v>
      </c>
      <c r="C11" s="72" t="str">
        <f>HRÁČI!C5</f>
        <v>Kazimír </v>
      </c>
      <c r="D11" s="73" t="str">
        <f>HRÁČI!D5</f>
        <v>Jozef</v>
      </c>
      <c r="E11" s="175">
        <v>2</v>
      </c>
      <c r="F11" s="128">
        <v>4.199999809265137</v>
      </c>
      <c r="G11" s="129">
        <v>58</v>
      </c>
      <c r="H11" s="168">
        <f t="shared" si="0"/>
        <v>3.5</v>
      </c>
      <c r="I11" s="130">
        <v>7.699999809265137</v>
      </c>
      <c r="J11" s="21">
        <v>13</v>
      </c>
      <c r="K11" s="175">
        <v>2</v>
      </c>
      <c r="L11" s="128">
        <v>6.340000152587891</v>
      </c>
      <c r="M11" s="129">
        <v>5</v>
      </c>
      <c r="N11" s="168">
        <f t="shared" si="1"/>
        <v>-4.050000190734863</v>
      </c>
      <c r="O11" s="130">
        <v>2.2899999618530273</v>
      </c>
      <c r="P11" s="21">
        <v>9</v>
      </c>
      <c r="Q11" s="131">
        <f t="shared" si="2"/>
        <v>10.539999961853027</v>
      </c>
      <c r="R11" s="170">
        <f t="shared" si="3"/>
        <v>63</v>
      </c>
      <c r="S11" s="132">
        <f t="shared" si="4"/>
        <v>9.989999771118164</v>
      </c>
      <c r="T11" s="68">
        <f t="shared" si="5"/>
        <v>22</v>
      </c>
      <c r="U11" s="97"/>
      <c r="V11" s="69"/>
      <c r="W11" s="70">
        <f t="shared" si="6"/>
        <v>22</v>
      </c>
    </row>
    <row r="12" spans="1:23" ht="15.75" customHeight="1">
      <c r="A12" s="8">
        <v>7</v>
      </c>
      <c r="B12" s="71">
        <f>HRÁČI!B3</f>
        <v>101</v>
      </c>
      <c r="C12" s="72" t="str">
        <f>HRÁČI!C3</f>
        <v>Dobiaš</v>
      </c>
      <c r="D12" s="73" t="str">
        <f>HRÁČI!D3</f>
        <v>Martin</v>
      </c>
      <c r="E12" s="175">
        <v>4</v>
      </c>
      <c r="F12" s="128">
        <v>-4.800000190734863</v>
      </c>
      <c r="G12" s="129">
        <v>48</v>
      </c>
      <c r="H12" s="168">
        <f t="shared" si="0"/>
        <v>-0.2999997138977051</v>
      </c>
      <c r="I12" s="130">
        <v>-5.099999904632568</v>
      </c>
      <c r="J12" s="21">
        <v>8</v>
      </c>
      <c r="K12" s="175">
        <v>3</v>
      </c>
      <c r="L12" s="128">
        <v>11.279999732971191</v>
      </c>
      <c r="M12" s="129">
        <v>56</v>
      </c>
      <c r="N12" s="168">
        <f t="shared" si="1"/>
        <v>-4.849999904632568</v>
      </c>
      <c r="O12" s="130">
        <v>6.429999828338623</v>
      </c>
      <c r="P12" s="21">
        <v>13</v>
      </c>
      <c r="Q12" s="131">
        <f t="shared" si="2"/>
        <v>6.479999542236328</v>
      </c>
      <c r="R12" s="170">
        <f t="shared" si="3"/>
        <v>104</v>
      </c>
      <c r="S12" s="132">
        <f t="shared" si="4"/>
        <v>1.3299999237060547</v>
      </c>
      <c r="T12" s="68">
        <f t="shared" si="5"/>
        <v>21</v>
      </c>
      <c r="U12" s="97"/>
      <c r="V12" s="69"/>
      <c r="W12" s="70">
        <f t="shared" si="6"/>
        <v>21</v>
      </c>
    </row>
    <row r="13" spans="1:23" ht="15.75" customHeight="1">
      <c r="A13" s="8">
        <v>8</v>
      </c>
      <c r="B13" s="71">
        <f>HRÁČI!B31</f>
        <v>129</v>
      </c>
      <c r="C13" s="72" t="str">
        <f>HRÁČI!C31</f>
        <v>Serbin</v>
      </c>
      <c r="D13" s="73" t="str">
        <f>HRÁČI!D31</f>
        <v>Rastislav</v>
      </c>
      <c r="E13" s="175">
        <v>1</v>
      </c>
      <c r="F13" s="128">
        <v>4.820000171661377</v>
      </c>
      <c r="G13" s="129">
        <v>242</v>
      </c>
      <c r="H13" s="168">
        <f t="shared" si="0"/>
        <v>31.950000286102295</v>
      </c>
      <c r="I13" s="130">
        <v>36.77000045776367</v>
      </c>
      <c r="J13" s="21">
        <v>17</v>
      </c>
      <c r="K13" s="175">
        <v>1</v>
      </c>
      <c r="L13" s="128">
        <v>-25.979999542236328</v>
      </c>
      <c r="M13" s="129">
        <v>113</v>
      </c>
      <c r="N13" s="168">
        <f t="shared" si="1"/>
        <v>13.049999237060547</v>
      </c>
      <c r="O13" s="130">
        <v>-12.930000305175781</v>
      </c>
      <c r="P13" s="21">
        <v>3</v>
      </c>
      <c r="Q13" s="131">
        <f t="shared" si="2"/>
        <v>-21.15999937057495</v>
      </c>
      <c r="R13" s="170">
        <f t="shared" si="3"/>
        <v>355</v>
      </c>
      <c r="S13" s="132">
        <f t="shared" si="4"/>
        <v>23.84000015258789</v>
      </c>
      <c r="T13" s="68">
        <f t="shared" si="5"/>
        <v>20</v>
      </c>
      <c r="U13" s="97"/>
      <c r="V13" s="69"/>
      <c r="W13" s="70">
        <f t="shared" si="6"/>
        <v>20</v>
      </c>
    </row>
    <row r="14" spans="1:23" ht="15.75" customHeight="1">
      <c r="A14" s="8">
        <v>9</v>
      </c>
      <c r="B14" s="71">
        <f>HRÁČI!B30</f>
        <v>128</v>
      </c>
      <c r="C14" s="72" t="str">
        <f>HRÁČI!C30</f>
        <v>Alfoldy</v>
      </c>
      <c r="D14" s="73" t="str">
        <f>HRÁČI!D30</f>
        <v>František</v>
      </c>
      <c r="E14" s="175">
        <v>5</v>
      </c>
      <c r="F14" s="128">
        <v>-4</v>
      </c>
      <c r="G14" s="129">
        <v>12</v>
      </c>
      <c r="H14" s="168">
        <f t="shared" si="0"/>
        <v>-1.1999998092651367</v>
      </c>
      <c r="I14" s="130">
        <v>-5.199999809265137</v>
      </c>
      <c r="J14" s="21">
        <v>7</v>
      </c>
      <c r="K14" s="175">
        <v>3</v>
      </c>
      <c r="L14" s="128">
        <v>-3.559999942779541</v>
      </c>
      <c r="M14" s="129">
        <v>149</v>
      </c>
      <c r="N14" s="168">
        <f t="shared" si="1"/>
        <v>9.099999904632568</v>
      </c>
      <c r="O14" s="130">
        <v>5.539999961853027</v>
      </c>
      <c r="P14" s="21">
        <v>11</v>
      </c>
      <c r="Q14" s="131">
        <f t="shared" si="2"/>
        <v>-7.559999942779541</v>
      </c>
      <c r="R14" s="170">
        <f t="shared" si="3"/>
        <v>161</v>
      </c>
      <c r="S14" s="132">
        <f t="shared" si="4"/>
        <v>0.3400001525878906</v>
      </c>
      <c r="T14" s="68">
        <f t="shared" si="5"/>
        <v>18</v>
      </c>
      <c r="U14" s="97"/>
      <c r="V14" s="69"/>
      <c r="W14" s="70">
        <f t="shared" si="6"/>
        <v>18</v>
      </c>
    </row>
    <row r="15" spans="1:23" ht="15.75" customHeight="1">
      <c r="A15" s="8">
        <v>10</v>
      </c>
      <c r="B15" s="71">
        <f>HRÁČI!B28</f>
        <v>126</v>
      </c>
      <c r="C15" s="72" t="str">
        <f>HRÁČI!C28</f>
        <v>Dohnány</v>
      </c>
      <c r="D15" s="73" t="str">
        <f>HRÁČI!D28</f>
        <v>Roman</v>
      </c>
      <c r="E15" s="175">
        <v>3</v>
      </c>
      <c r="F15" s="128">
        <v>-2.200000047683716</v>
      </c>
      <c r="G15" s="129">
        <v>113</v>
      </c>
      <c r="H15" s="168">
        <f t="shared" si="0"/>
        <v>9.600000143051147</v>
      </c>
      <c r="I15" s="130">
        <v>7.400000095367432</v>
      </c>
      <c r="J15" s="21">
        <v>12</v>
      </c>
      <c r="K15" s="175">
        <v>2</v>
      </c>
      <c r="L15" s="128">
        <v>-11.640000343322754</v>
      </c>
      <c r="M15" s="129">
        <v>34</v>
      </c>
      <c r="N15" s="168">
        <f t="shared" si="1"/>
        <v>1.75</v>
      </c>
      <c r="O15" s="130">
        <v>-9.890000343322754</v>
      </c>
      <c r="P15" s="21">
        <v>6</v>
      </c>
      <c r="Q15" s="131">
        <f t="shared" si="2"/>
        <v>-13.84000039100647</v>
      </c>
      <c r="R15" s="170">
        <f t="shared" si="3"/>
        <v>147</v>
      </c>
      <c r="S15" s="132">
        <f t="shared" si="4"/>
        <v>-2.4900002479553223</v>
      </c>
      <c r="T15" s="68">
        <f t="shared" si="5"/>
        <v>18</v>
      </c>
      <c r="U15" s="97"/>
      <c r="V15" s="69"/>
      <c r="W15" s="70">
        <f t="shared" si="6"/>
        <v>18</v>
      </c>
    </row>
    <row r="16" spans="1:23" ht="15.75" customHeight="1">
      <c r="A16" s="8">
        <v>11</v>
      </c>
      <c r="B16" s="71">
        <f>HRÁČI!B26</f>
        <v>124</v>
      </c>
      <c r="C16" s="72" t="str">
        <f>HRÁČI!C26</f>
        <v>Biely</v>
      </c>
      <c r="D16" s="73" t="str">
        <f>HRÁČI!D26</f>
        <v>Peter</v>
      </c>
      <c r="E16" s="175">
        <v>3</v>
      </c>
      <c r="F16" s="128">
        <v>2.240000009536743</v>
      </c>
      <c r="G16" s="129">
        <v>34</v>
      </c>
      <c r="H16" s="168">
        <f t="shared" si="0"/>
        <v>-2.2500000093132257</v>
      </c>
      <c r="I16" s="130">
        <v>-0.009999999776482582</v>
      </c>
      <c r="J16" s="21">
        <v>11</v>
      </c>
      <c r="K16" s="175">
        <v>2</v>
      </c>
      <c r="L16" s="128">
        <v>-11.899999618530273</v>
      </c>
      <c r="M16" s="129">
        <v>34</v>
      </c>
      <c r="N16" s="168">
        <f t="shared" si="1"/>
        <v>1.75</v>
      </c>
      <c r="O16" s="130">
        <v>-10.149999618530273</v>
      </c>
      <c r="P16" s="21">
        <v>5</v>
      </c>
      <c r="Q16" s="131">
        <f t="shared" si="2"/>
        <v>-9.65999960899353</v>
      </c>
      <c r="R16" s="170">
        <f t="shared" si="3"/>
        <v>68</v>
      </c>
      <c r="S16" s="132">
        <f t="shared" si="4"/>
        <v>-10.159999618306756</v>
      </c>
      <c r="T16" s="68">
        <f t="shared" si="5"/>
        <v>16</v>
      </c>
      <c r="U16" s="97"/>
      <c r="V16" s="69"/>
      <c r="W16" s="70">
        <f t="shared" si="6"/>
        <v>16</v>
      </c>
    </row>
    <row r="17" spans="1:23" ht="15.75" customHeight="1">
      <c r="A17" s="8">
        <v>12</v>
      </c>
      <c r="B17" s="71">
        <f>HRÁČI!B33</f>
        <v>131</v>
      </c>
      <c r="C17" s="72" t="str">
        <f>HRÁČI!C33</f>
        <v>Gregor</v>
      </c>
      <c r="D17" s="73" t="str">
        <f>HRÁČI!D33</f>
        <v>Vladimír</v>
      </c>
      <c r="E17" s="175">
        <v>1</v>
      </c>
      <c r="F17" s="128">
        <v>-2.119999885559082</v>
      </c>
      <c r="G17" s="129">
        <v>41</v>
      </c>
      <c r="H17" s="168">
        <f t="shared" si="0"/>
        <v>-8.25</v>
      </c>
      <c r="I17" s="130">
        <v>-10.369999885559082</v>
      </c>
      <c r="J17" s="21">
        <v>3</v>
      </c>
      <c r="K17" s="175">
        <v>5</v>
      </c>
      <c r="L17" s="128">
        <v>-1.7599999904632568</v>
      </c>
      <c r="M17" s="129">
        <v>116</v>
      </c>
      <c r="N17" s="168">
        <f t="shared" si="1"/>
        <v>7.6499998569488525</v>
      </c>
      <c r="O17" s="130">
        <v>5.889999866485596</v>
      </c>
      <c r="P17" s="21">
        <v>12</v>
      </c>
      <c r="Q17" s="131">
        <f t="shared" si="2"/>
        <v>-3.879999876022339</v>
      </c>
      <c r="R17" s="170">
        <f t="shared" si="3"/>
        <v>157</v>
      </c>
      <c r="S17" s="132">
        <f t="shared" si="4"/>
        <v>-4.480000019073486</v>
      </c>
      <c r="T17" s="68">
        <f t="shared" si="5"/>
        <v>15</v>
      </c>
      <c r="U17" s="97"/>
      <c r="V17" s="69"/>
      <c r="W17" s="70">
        <f t="shared" si="6"/>
        <v>15</v>
      </c>
    </row>
    <row r="18" spans="1:23" ht="15.75" customHeight="1">
      <c r="A18" s="8">
        <v>13</v>
      </c>
      <c r="B18" s="71">
        <f>HRÁČI!B32</f>
        <v>130</v>
      </c>
      <c r="C18" s="72" t="str">
        <f>HRÁČI!C32</f>
        <v>Lahučký</v>
      </c>
      <c r="D18" s="73" t="str">
        <f>HRÁČI!D32</f>
        <v>Alojz</v>
      </c>
      <c r="E18" s="175">
        <v>1</v>
      </c>
      <c r="F18" s="128">
        <v>-1.2200000286102295</v>
      </c>
      <c r="G18" s="129">
        <v>46</v>
      </c>
      <c r="H18" s="168">
        <f t="shared" si="0"/>
        <v>-7.250000238418579</v>
      </c>
      <c r="I18" s="130">
        <v>-8.470000267028809</v>
      </c>
      <c r="J18" s="21">
        <v>5</v>
      </c>
      <c r="K18" s="175">
        <v>4</v>
      </c>
      <c r="L18" s="128">
        <v>5.440000057220459</v>
      </c>
      <c r="M18" s="129">
        <v>112</v>
      </c>
      <c r="N18" s="168">
        <f t="shared" si="1"/>
        <v>-1.5</v>
      </c>
      <c r="O18" s="130">
        <v>3.940000057220459</v>
      </c>
      <c r="P18" s="21">
        <v>10</v>
      </c>
      <c r="Q18" s="131">
        <f t="shared" si="2"/>
        <v>4.2200000286102295</v>
      </c>
      <c r="R18" s="170">
        <f t="shared" si="3"/>
        <v>158</v>
      </c>
      <c r="S18" s="132">
        <f t="shared" si="4"/>
        <v>-4.53000020980835</v>
      </c>
      <c r="T18" s="68">
        <f t="shared" si="5"/>
        <v>15</v>
      </c>
      <c r="U18" s="97"/>
      <c r="V18" s="69">
        <v>2</v>
      </c>
      <c r="W18" s="70">
        <f t="shared" si="6"/>
        <v>17</v>
      </c>
    </row>
    <row r="19" spans="1:23" ht="15.75" customHeight="1">
      <c r="A19" s="8">
        <v>14</v>
      </c>
      <c r="B19" s="71">
        <f>HRÁČI!B10</f>
        <v>108</v>
      </c>
      <c r="C19" s="72" t="str">
        <f>HRÁČI!C10</f>
        <v>Vavríková</v>
      </c>
      <c r="D19" s="73" t="str">
        <f>HRÁČI!D10</f>
        <v>Lucia</v>
      </c>
      <c r="E19" s="175">
        <v>1</v>
      </c>
      <c r="F19" s="128">
        <v>-1.4800000190734863</v>
      </c>
      <c r="G19" s="129">
        <v>0</v>
      </c>
      <c r="H19" s="168">
        <f t="shared" si="0"/>
        <v>-16.450000286102295</v>
      </c>
      <c r="I19" s="130">
        <v>-17.93000030517578</v>
      </c>
      <c r="J19" s="21">
        <v>1</v>
      </c>
      <c r="K19" s="175">
        <v>5</v>
      </c>
      <c r="L19" s="128">
        <v>8.380000114440918</v>
      </c>
      <c r="M19" s="129">
        <v>79</v>
      </c>
      <c r="N19" s="168">
        <f t="shared" si="1"/>
        <v>2.09999942779541</v>
      </c>
      <c r="O19" s="130">
        <v>10.479999542236328</v>
      </c>
      <c r="P19" s="21">
        <v>14</v>
      </c>
      <c r="Q19" s="131">
        <f t="shared" si="2"/>
        <v>6.900000095367432</v>
      </c>
      <c r="R19" s="170">
        <f t="shared" si="3"/>
        <v>79</v>
      </c>
      <c r="S19" s="132">
        <f t="shared" si="4"/>
        <v>-7.450000762939453</v>
      </c>
      <c r="T19" s="68">
        <f t="shared" si="5"/>
        <v>15</v>
      </c>
      <c r="U19" s="97"/>
      <c r="V19" s="69"/>
      <c r="W19" s="70">
        <f t="shared" si="6"/>
        <v>15</v>
      </c>
    </row>
    <row r="20" spans="1:23" ht="15.75" customHeight="1">
      <c r="A20" s="8">
        <v>15</v>
      </c>
      <c r="B20" s="71">
        <f>HRÁČI!B21</f>
        <v>119</v>
      </c>
      <c r="C20" s="72" t="str">
        <f>HRÁČI!C21</f>
        <v>Češek</v>
      </c>
      <c r="D20" s="73" t="str">
        <f>HRÁČI!D21</f>
        <v>Ján</v>
      </c>
      <c r="E20" s="175">
        <v>5</v>
      </c>
      <c r="F20" s="128">
        <v>-5.300000190734863</v>
      </c>
      <c r="G20" s="129">
        <v>24</v>
      </c>
      <c r="H20" s="168">
        <f t="shared" si="0"/>
        <v>0.6000003814697266</v>
      </c>
      <c r="I20" s="130">
        <v>-4.699999809265137</v>
      </c>
      <c r="J20" s="21">
        <v>9</v>
      </c>
      <c r="K20" s="175">
        <v>3</v>
      </c>
      <c r="L20" s="128">
        <v>-7.71999979019165</v>
      </c>
      <c r="M20" s="129">
        <v>60</v>
      </c>
      <c r="N20" s="168">
        <f t="shared" si="1"/>
        <v>-4.250000476837158</v>
      </c>
      <c r="O20" s="130">
        <v>-11.970000267028809</v>
      </c>
      <c r="P20" s="21">
        <v>4</v>
      </c>
      <c r="Q20" s="131">
        <f t="shared" si="2"/>
        <v>-13.019999980926514</v>
      </c>
      <c r="R20" s="170">
        <f t="shared" si="3"/>
        <v>84</v>
      </c>
      <c r="S20" s="132">
        <f t="shared" si="4"/>
        <v>-16.670000076293945</v>
      </c>
      <c r="T20" s="68">
        <f t="shared" si="5"/>
        <v>13</v>
      </c>
      <c r="U20" s="97"/>
      <c r="V20" s="69"/>
      <c r="W20" s="70">
        <f t="shared" si="6"/>
        <v>13</v>
      </c>
    </row>
    <row r="21" spans="1:23" ht="15.75" customHeight="1">
      <c r="A21" s="8">
        <v>16</v>
      </c>
      <c r="B21" s="71">
        <f>HRÁČI!B17</f>
        <v>115</v>
      </c>
      <c r="C21" s="72" t="str">
        <f>HRÁČI!C17</f>
        <v>Rigo</v>
      </c>
      <c r="D21" s="73" t="str">
        <f>HRÁČI!D17</f>
        <v>Ľudovít</v>
      </c>
      <c r="E21" s="175">
        <v>4</v>
      </c>
      <c r="F21" s="128">
        <v>-6.099999904632568</v>
      </c>
      <c r="G21" s="129">
        <v>34</v>
      </c>
      <c r="H21" s="168">
        <f t="shared" si="0"/>
        <v>-2.4000000953674316</v>
      </c>
      <c r="I21" s="130">
        <v>-8.5</v>
      </c>
      <c r="J21" s="21">
        <v>4</v>
      </c>
      <c r="K21" s="175">
        <v>4</v>
      </c>
      <c r="L21" s="128">
        <v>-15.460000038146973</v>
      </c>
      <c r="M21" s="129">
        <v>36</v>
      </c>
      <c r="N21" s="168">
        <f t="shared" si="1"/>
        <v>-12.90000057220459</v>
      </c>
      <c r="O21" s="130">
        <v>-28.360000610351562</v>
      </c>
      <c r="P21" s="21">
        <v>1</v>
      </c>
      <c r="Q21" s="131">
        <f t="shared" si="2"/>
        <v>-21.55999994277954</v>
      </c>
      <c r="R21" s="170">
        <f t="shared" si="3"/>
        <v>70</v>
      </c>
      <c r="S21" s="132">
        <f t="shared" si="4"/>
        <v>-36.86000061035156</v>
      </c>
      <c r="T21" s="68">
        <f t="shared" si="5"/>
        <v>5</v>
      </c>
      <c r="U21" s="97"/>
      <c r="V21" s="69"/>
      <c r="W21" s="70">
        <f t="shared" si="6"/>
        <v>5</v>
      </c>
    </row>
    <row r="22" spans="1:23" ht="15.75" customHeight="1">
      <c r="A22" s="8">
        <v>17</v>
      </c>
      <c r="B22" s="71">
        <f>HRÁČI!B6</f>
        <v>104</v>
      </c>
      <c r="C22" s="72" t="str">
        <f>HRÁČI!C6</f>
        <v>Vavrík  </v>
      </c>
      <c r="D22" s="73" t="str">
        <f>HRÁČI!D6</f>
        <v>Roman</v>
      </c>
      <c r="E22" s="175">
        <v>2</v>
      </c>
      <c r="F22" s="128">
        <v>-3.880000114440918</v>
      </c>
      <c r="G22" s="129">
        <v>0</v>
      </c>
      <c r="H22" s="168">
        <f t="shared" si="0"/>
        <v>-8.09999942779541</v>
      </c>
      <c r="I22" s="130">
        <v>-11.979999542236328</v>
      </c>
      <c r="J22" s="21">
        <v>2</v>
      </c>
      <c r="K22" s="175">
        <v>5</v>
      </c>
      <c r="L22" s="128">
        <v>-6.619999885559082</v>
      </c>
      <c r="M22" s="129">
        <v>0</v>
      </c>
      <c r="N22" s="168">
        <f t="shared" si="1"/>
        <v>-9.750000953674316</v>
      </c>
      <c r="O22" s="130">
        <v>-16.3700008392334</v>
      </c>
      <c r="P22" s="21">
        <v>2</v>
      </c>
      <c r="Q22" s="131">
        <f t="shared" si="2"/>
        <v>-10.5</v>
      </c>
      <c r="R22" s="170">
        <f t="shared" si="3"/>
        <v>0</v>
      </c>
      <c r="S22" s="132">
        <f t="shared" si="4"/>
        <v>-28.350000381469727</v>
      </c>
      <c r="T22" s="68">
        <f t="shared" si="5"/>
        <v>4</v>
      </c>
      <c r="U22" s="97"/>
      <c r="V22" s="69"/>
      <c r="W22" s="70">
        <f t="shared" si="6"/>
        <v>4</v>
      </c>
    </row>
    <row r="23" spans="1:23" ht="15.75" customHeight="1">
      <c r="A23" s="1"/>
      <c r="C23" s="186" t="s">
        <v>123</v>
      </c>
      <c r="E23" s="187">
        <f>COUNTIF(E6:E22,"&gt;0")</f>
        <v>17</v>
      </c>
      <c r="F23" s="124"/>
      <c r="G23" s="7"/>
      <c r="H23" s="7">
        <f>SUM(H6:H22)</f>
        <v>9.816139936447144E-07</v>
      </c>
      <c r="I23" s="7">
        <f>SUM(I6:I22)</f>
        <v>7.059425115585327E-07</v>
      </c>
      <c r="J23" s="7"/>
      <c r="K23" s="124"/>
      <c r="L23" s="124"/>
      <c r="M23" s="7"/>
      <c r="N23" s="7">
        <f>SUM(N6:N22)</f>
        <v>-5.245208740234375E-06</v>
      </c>
      <c r="O23" s="7">
        <f>SUM(O6:O22)</f>
        <v>-3.0994415283203125E-06</v>
      </c>
      <c r="P23" s="7"/>
      <c r="Q23" s="7"/>
      <c r="R23" s="7"/>
      <c r="S23" s="7">
        <f>SUM(S6:S22)</f>
        <v>-2.3934990167617798E-06</v>
      </c>
      <c r="T23" s="7"/>
      <c r="U23" s="7"/>
      <c r="V23" s="7"/>
      <c r="W23" s="7"/>
    </row>
    <row r="24" spans="1:23" ht="15.75" customHeight="1">
      <c r="A24" s="201" t="s">
        <v>104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180"/>
      <c r="S24" s="181"/>
      <c r="T24" s="181"/>
      <c r="U24" s="181"/>
      <c r="V24" s="181"/>
      <c r="W24" s="181"/>
    </row>
    <row r="25" spans="1:27" ht="15.75" customHeight="1">
      <c r="A25" s="182" t="s">
        <v>20</v>
      </c>
      <c r="B25" s="203" t="s">
        <v>121</v>
      </c>
      <c r="C25" s="203"/>
      <c r="D25" s="204" t="s">
        <v>122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183"/>
      <c r="S25" s="181"/>
      <c r="T25" s="181"/>
      <c r="U25" s="181"/>
      <c r="V25" s="181"/>
      <c r="W25" s="181"/>
      <c r="AA25" s="19"/>
    </row>
    <row r="26" spans="1:23" ht="15.75" customHeight="1">
      <c r="A26" s="126"/>
      <c r="B26" s="206"/>
      <c r="C26" s="206"/>
      <c r="D26" s="207"/>
      <c r="E26" s="208"/>
      <c r="F26" s="208"/>
      <c r="G26" s="208"/>
      <c r="H26" s="208"/>
      <c r="I26" s="208"/>
      <c r="J26" s="209"/>
      <c r="K26" s="209"/>
      <c r="L26" s="209"/>
      <c r="M26" s="209"/>
      <c r="N26" s="209"/>
      <c r="O26" s="209"/>
      <c r="P26" s="209"/>
      <c r="Q26" s="209"/>
      <c r="R26" s="123"/>
      <c r="S26" s="181"/>
      <c r="T26" s="181"/>
      <c r="U26" s="181"/>
      <c r="V26" s="181"/>
      <c r="W26" s="181"/>
    </row>
    <row r="27" spans="1:23" ht="15.75" customHeight="1">
      <c r="A27" s="127"/>
      <c r="B27" s="184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1"/>
      <c r="T27" s="181"/>
      <c r="U27" s="181"/>
      <c r="V27" s="181"/>
      <c r="W27" s="181"/>
    </row>
    <row r="28" spans="1:23" ht="15.75" customHeight="1">
      <c r="A28" s="126"/>
      <c r="B28" s="206"/>
      <c r="C28" s="206"/>
      <c r="D28" s="207"/>
      <c r="E28" s="208"/>
      <c r="F28" s="208"/>
      <c r="G28" s="208"/>
      <c r="H28" s="208"/>
      <c r="I28" s="208"/>
      <c r="J28" s="209"/>
      <c r="K28" s="209"/>
      <c r="L28" s="209"/>
      <c r="M28" s="209"/>
      <c r="N28" s="209"/>
      <c r="O28" s="209"/>
      <c r="P28" s="209"/>
      <c r="Q28" s="209"/>
      <c r="R28" s="123"/>
      <c r="S28" s="181"/>
      <c r="T28" s="181"/>
      <c r="U28" s="181"/>
      <c r="V28" s="181"/>
      <c r="W28" s="181"/>
    </row>
    <row r="29" spans="1:23" ht="15.75" customHeight="1">
      <c r="A29" s="127"/>
      <c r="B29" s="184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1"/>
      <c r="T29" s="181"/>
      <c r="U29" s="181"/>
      <c r="V29" s="181"/>
      <c r="W29" s="181"/>
    </row>
    <row r="30" spans="1:23" ht="15.75" customHeight="1">
      <c r="A30" s="126"/>
      <c r="B30" s="206"/>
      <c r="C30" s="206"/>
      <c r="D30" s="207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123"/>
      <c r="S30" s="181"/>
      <c r="T30" s="181"/>
      <c r="U30" s="181"/>
      <c r="V30" s="181"/>
      <c r="W30" s="181"/>
    </row>
    <row r="31" spans="1:23" ht="15.75" customHeight="1">
      <c r="A31" s="127"/>
      <c r="B31" s="184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1"/>
      <c r="T31" s="181"/>
      <c r="U31" s="181"/>
      <c r="V31" s="181"/>
      <c r="W31" s="181"/>
    </row>
    <row r="32" spans="1:23" ht="15.75" customHeight="1">
      <c r="A32" s="126"/>
      <c r="B32" s="206"/>
      <c r="C32" s="206"/>
      <c r="D32" s="207"/>
      <c r="E32" s="208"/>
      <c r="F32" s="208"/>
      <c r="G32" s="208"/>
      <c r="H32" s="208"/>
      <c r="I32" s="208"/>
      <c r="J32" s="209"/>
      <c r="K32" s="209"/>
      <c r="L32" s="209"/>
      <c r="M32" s="209"/>
      <c r="N32" s="209"/>
      <c r="O32" s="209"/>
      <c r="P32" s="209"/>
      <c r="Q32" s="209"/>
      <c r="R32" s="123"/>
      <c r="S32" s="181"/>
      <c r="T32" s="181"/>
      <c r="U32" s="181"/>
      <c r="V32" s="181"/>
      <c r="W32" s="181"/>
    </row>
    <row r="33" spans="1:23" ht="15.75" customHeight="1">
      <c r="A33" s="127"/>
      <c r="B33" s="184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1"/>
      <c r="T33" s="181"/>
      <c r="U33" s="181"/>
      <c r="V33" s="181"/>
      <c r="W33" s="181"/>
    </row>
    <row r="34" spans="1:23" ht="15.75" customHeight="1">
      <c r="A34" s="126"/>
      <c r="B34" s="206"/>
      <c r="C34" s="206"/>
      <c r="D34" s="207"/>
      <c r="E34" s="208"/>
      <c r="F34" s="208"/>
      <c r="G34" s="208"/>
      <c r="H34" s="208"/>
      <c r="I34" s="208"/>
      <c r="J34" s="209"/>
      <c r="K34" s="209"/>
      <c r="L34" s="209"/>
      <c r="M34" s="209"/>
      <c r="N34" s="209"/>
      <c r="O34" s="209"/>
      <c r="P34" s="209"/>
      <c r="Q34" s="209"/>
      <c r="R34" s="123"/>
      <c r="S34" s="181"/>
      <c r="T34" s="181"/>
      <c r="U34" s="181"/>
      <c r="V34" s="181"/>
      <c r="W34" s="181"/>
    </row>
    <row r="35" spans="1:23" ht="15.75" customHeight="1">
      <c r="A35" s="127"/>
      <c r="B35" s="184"/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1"/>
      <c r="T35" s="181"/>
      <c r="U35" s="181"/>
      <c r="V35" s="181"/>
      <c r="W35" s="181"/>
    </row>
    <row r="36" spans="1:23" ht="15.75" customHeight="1">
      <c r="A36" s="126"/>
      <c r="B36" s="206"/>
      <c r="C36" s="206"/>
      <c r="D36" s="207"/>
      <c r="E36" s="208"/>
      <c r="F36" s="208"/>
      <c r="G36" s="208"/>
      <c r="H36" s="208"/>
      <c r="I36" s="208"/>
      <c r="J36" s="209"/>
      <c r="K36" s="209"/>
      <c r="L36" s="209"/>
      <c r="M36" s="209"/>
      <c r="N36" s="209"/>
      <c r="O36" s="209"/>
      <c r="P36" s="209"/>
      <c r="Q36" s="209"/>
      <c r="R36" s="123"/>
      <c r="S36" s="181"/>
      <c r="T36" s="181"/>
      <c r="U36" s="181"/>
      <c r="V36" s="181"/>
      <c r="W36" s="181"/>
    </row>
    <row r="37" spans="1:23" ht="15.75" customHeight="1">
      <c r="A37" s="127"/>
      <c r="B37" s="184"/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1"/>
      <c r="T37" s="181"/>
      <c r="U37" s="181"/>
      <c r="V37" s="181"/>
      <c r="W37" s="181"/>
    </row>
    <row r="38" spans="1:23" ht="15.75" customHeight="1">
      <c r="A38" s="126"/>
      <c r="B38" s="206"/>
      <c r="C38" s="206"/>
      <c r="D38" s="207"/>
      <c r="E38" s="208"/>
      <c r="F38" s="208"/>
      <c r="G38" s="208"/>
      <c r="H38" s="208"/>
      <c r="I38" s="208"/>
      <c r="J38" s="209"/>
      <c r="K38" s="209"/>
      <c r="L38" s="209"/>
      <c r="M38" s="209"/>
      <c r="N38" s="209"/>
      <c r="O38" s="209"/>
      <c r="P38" s="209"/>
      <c r="Q38" s="209"/>
      <c r="R38" s="123"/>
      <c r="S38" s="181"/>
      <c r="T38" s="181"/>
      <c r="U38" s="181"/>
      <c r="V38" s="181"/>
      <c r="W38" s="181"/>
    </row>
    <row r="39" spans="1:23" ht="15.75" customHeight="1">
      <c r="A39" s="127"/>
      <c r="B39" s="184"/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1"/>
      <c r="T39" s="181"/>
      <c r="U39" s="181"/>
      <c r="V39" s="181"/>
      <c r="W39" s="181"/>
    </row>
    <row r="40" ht="15.75" customHeight="1"/>
    <row r="41" ht="22.5" customHeight="1"/>
    <row r="42" spans="24:27" ht="12.75">
      <c r="X42" s="181"/>
      <c r="Y42" s="181"/>
      <c r="Z42" s="181"/>
      <c r="AA42" s="181"/>
    </row>
    <row r="43" spans="24:27" ht="12.75">
      <c r="X43" s="181"/>
      <c r="Y43" s="181"/>
      <c r="Z43" s="181"/>
      <c r="AA43" s="181"/>
    </row>
    <row r="44" spans="24:27" ht="12.75">
      <c r="X44" s="181"/>
      <c r="Y44" s="181"/>
      <c r="Z44" s="181"/>
      <c r="AA44" s="181"/>
    </row>
    <row r="45" spans="24:27" ht="12.75">
      <c r="X45" s="181"/>
      <c r="Y45" s="181"/>
      <c r="Z45" s="181"/>
      <c r="AA45" s="181"/>
    </row>
    <row r="46" spans="24:27" ht="12.75">
      <c r="X46" s="181"/>
      <c r="Y46" s="181"/>
      <c r="Z46" s="181"/>
      <c r="AA46" s="181"/>
    </row>
    <row r="47" spans="24:27" ht="12.75">
      <c r="X47" s="181"/>
      <c r="Y47" s="181"/>
      <c r="Z47" s="181"/>
      <c r="AA47" s="181"/>
    </row>
    <row r="48" spans="24:27" ht="12.75">
      <c r="X48" s="181"/>
      <c r="Y48" s="181"/>
      <c r="Z48" s="181"/>
      <c r="AA48" s="181"/>
    </row>
    <row r="49" spans="24:27" ht="12.75">
      <c r="X49" s="181"/>
      <c r="Y49" s="181"/>
      <c r="Z49" s="181"/>
      <c r="AA49" s="181"/>
    </row>
    <row r="50" spans="24:27" ht="12.75">
      <c r="X50" s="181"/>
      <c r="Y50" s="181"/>
      <c r="Z50" s="181"/>
      <c r="AA50" s="181"/>
    </row>
    <row r="51" spans="24:27" ht="12.75">
      <c r="X51" s="181"/>
      <c r="Y51" s="181"/>
      <c r="Z51" s="181"/>
      <c r="AA51" s="181"/>
    </row>
    <row r="52" spans="24:27" ht="12.75">
      <c r="X52" s="181"/>
      <c r="Y52" s="181"/>
      <c r="Z52" s="181"/>
      <c r="AA52" s="181"/>
    </row>
    <row r="53" spans="24:27" ht="12.75">
      <c r="X53" s="181"/>
      <c r="Y53" s="181"/>
      <c r="Z53" s="181"/>
      <c r="AA53" s="181"/>
    </row>
    <row r="54" spans="24:27" ht="12.75">
      <c r="X54" s="181"/>
      <c r="Y54" s="181"/>
      <c r="Z54" s="181"/>
      <c r="AA54" s="181"/>
    </row>
    <row r="55" spans="24:27" ht="12.75">
      <c r="X55" s="181"/>
      <c r="Y55" s="181"/>
      <c r="Z55" s="181"/>
      <c r="AA55" s="181"/>
    </row>
    <row r="56" spans="24:27" ht="12.75">
      <c r="X56" s="181"/>
      <c r="Y56" s="181"/>
      <c r="Z56" s="181"/>
      <c r="AA56" s="181"/>
    </row>
    <row r="57" spans="24:27" ht="12.75"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24:Q24"/>
    <mergeCell ref="B25:C25"/>
    <mergeCell ref="D25:Q25"/>
    <mergeCell ref="B26:C26"/>
    <mergeCell ref="D26:Q26"/>
    <mergeCell ref="B28:C28"/>
    <mergeCell ref="D28:Q28"/>
    <mergeCell ref="B30:C30"/>
    <mergeCell ref="D30:Q30"/>
    <mergeCell ref="B38:C38"/>
    <mergeCell ref="D38:Q38"/>
    <mergeCell ref="B32:C32"/>
    <mergeCell ref="D32:Q32"/>
    <mergeCell ref="B34:C34"/>
    <mergeCell ref="D34:Q34"/>
    <mergeCell ref="B36:C36"/>
    <mergeCell ref="D36:Q36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AA57"/>
  <sheetViews>
    <sheetView showGridLines="0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4.00390625" style="0" customWidth="1"/>
    <col min="6" max="6" width="6.8515625" style="0" customWidth="1"/>
    <col min="7" max="7" width="4.140625" style="0" customWidth="1"/>
    <col min="8" max="8" width="6.421875" style="0" customWidth="1"/>
    <col min="9" max="9" width="6.8515625" style="0" customWidth="1"/>
    <col min="10" max="10" width="4.28125" style="96" customWidth="1"/>
    <col min="11" max="11" width="4.00390625" style="0" customWidth="1"/>
    <col min="12" max="12" width="6.8515625" style="0" customWidth="1"/>
    <col min="13" max="13" width="4.140625" style="0" customWidth="1"/>
    <col min="14" max="14" width="6.421875" style="0" customWidth="1"/>
    <col min="15" max="15" width="6.8515625" style="0" customWidth="1"/>
    <col min="16" max="16" width="4.28125" style="96" customWidth="1"/>
    <col min="17" max="17" width="6.8515625" style="0" customWidth="1"/>
    <col min="18" max="18" width="6.421875" style="0" customWidth="1"/>
    <col min="19" max="19" width="6.8515625" style="0" customWidth="1"/>
    <col min="20" max="20" width="5.7109375" style="0" customWidth="1"/>
    <col min="21" max="22" width="6.140625" style="0" customWidth="1"/>
    <col min="23" max="23" width="7.7109375" style="0" customWidth="1"/>
    <col min="24" max="24" width="3.7109375" style="0" customWidth="1"/>
  </cols>
  <sheetData>
    <row r="1" spans="1:24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</row>
    <row r="2" spans="1:25" ht="24" customHeight="1" thickBot="1">
      <c r="A2" s="1"/>
      <c r="E2" s="176"/>
      <c r="F2" s="177"/>
      <c r="G2" s="178"/>
      <c r="H2" s="178"/>
      <c r="I2" s="177" t="s">
        <v>117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89" t="s">
        <v>23</v>
      </c>
      <c r="X2" s="98"/>
      <c r="Y2" s="6"/>
    </row>
    <row r="3" spans="1:24" ht="9" customHeight="1">
      <c r="A3" s="1"/>
      <c r="B3" s="2"/>
      <c r="C3" s="1"/>
      <c r="D3" s="1"/>
      <c r="E3" s="3"/>
      <c r="F3" s="3"/>
      <c r="G3" s="3"/>
      <c r="H3" s="3"/>
      <c r="I3" s="4"/>
      <c r="J3" s="95"/>
      <c r="K3" s="1"/>
      <c r="L3" s="1"/>
      <c r="M3" s="1"/>
      <c r="N3" s="1"/>
      <c r="O3" s="3"/>
      <c r="P3" s="3"/>
      <c r="Q3" s="1"/>
      <c r="R3" s="1"/>
      <c r="S3" s="1"/>
      <c r="T3" s="1"/>
      <c r="U3" s="1"/>
      <c r="V3" s="1"/>
      <c r="W3" s="189"/>
      <c r="X3" s="2"/>
    </row>
    <row r="4" spans="1:23" ht="15.75">
      <c r="A4" s="18"/>
      <c r="B4" s="5"/>
      <c r="C4" s="193">
        <v>40280</v>
      </c>
      <c r="D4" s="20"/>
      <c r="E4" s="190">
        <f>COUNTIF(E6:E40,"&gt;0")</f>
        <v>16</v>
      </c>
      <c r="F4" s="125">
        <f>SUM(F6:F40)</f>
        <v>-4.470348358154297E-07</v>
      </c>
      <c r="G4" s="197" t="s">
        <v>118</v>
      </c>
      <c r="H4" s="198"/>
      <c r="I4" s="198"/>
      <c r="J4" s="199"/>
      <c r="K4" s="190">
        <f>COUNTIF(K6:K40,"&gt;0")</f>
        <v>16</v>
      </c>
      <c r="L4" s="125">
        <f>SUM(L6:L40)</f>
        <v>-8.568167686462402E-08</v>
      </c>
      <c r="M4" s="200" t="s">
        <v>119</v>
      </c>
      <c r="N4" s="198"/>
      <c r="O4" s="198"/>
      <c r="P4" s="199"/>
      <c r="Q4" s="196" t="s">
        <v>18</v>
      </c>
      <c r="R4" s="196"/>
      <c r="S4" s="196"/>
      <c r="T4" s="196"/>
      <c r="U4" s="15" t="s">
        <v>17</v>
      </c>
      <c r="V4" s="15" t="s">
        <v>20</v>
      </c>
      <c r="W4" s="16" t="s">
        <v>1</v>
      </c>
    </row>
    <row r="5" spans="1:23" ht="14.25" thickBot="1">
      <c r="A5" s="9" t="s">
        <v>2</v>
      </c>
      <c r="B5" s="10" t="s">
        <v>3</v>
      </c>
      <c r="C5" s="11" t="s">
        <v>4</v>
      </c>
      <c r="D5" s="12"/>
      <c r="E5" s="60" t="s">
        <v>120</v>
      </c>
      <c r="F5" s="60" t="s">
        <v>5</v>
      </c>
      <c r="G5" s="13" t="s">
        <v>6</v>
      </c>
      <c r="H5" s="13" t="s">
        <v>112</v>
      </c>
      <c r="I5" s="14" t="s">
        <v>7</v>
      </c>
      <c r="J5" s="14" t="s">
        <v>8</v>
      </c>
      <c r="K5" s="60" t="s">
        <v>120</v>
      </c>
      <c r="L5" s="61" t="s">
        <v>9</v>
      </c>
      <c r="M5" s="61" t="s">
        <v>10</v>
      </c>
      <c r="N5" s="61" t="s">
        <v>113</v>
      </c>
      <c r="O5" s="62" t="s">
        <v>11</v>
      </c>
      <c r="P5" s="62" t="s">
        <v>12</v>
      </c>
      <c r="Q5" s="63" t="s">
        <v>13</v>
      </c>
      <c r="R5" s="63" t="s">
        <v>14</v>
      </c>
      <c r="S5" s="63" t="s">
        <v>15</v>
      </c>
      <c r="T5" s="63" t="s">
        <v>16</v>
      </c>
      <c r="U5" s="64" t="s">
        <v>39</v>
      </c>
      <c r="V5" s="64" t="s">
        <v>39</v>
      </c>
      <c r="W5" s="17" t="s">
        <v>125</v>
      </c>
    </row>
    <row r="6" spans="1:23" ht="15.75" customHeight="1">
      <c r="A6" s="8">
        <v>2</v>
      </c>
      <c r="B6" s="65">
        <f>HRÁČI!B3</f>
        <v>101</v>
      </c>
      <c r="C6" s="66" t="str">
        <f>HRÁČI!C3</f>
        <v>Dobiaš</v>
      </c>
      <c r="D6" s="67" t="str">
        <f>HRÁČI!D3</f>
        <v>Martin</v>
      </c>
      <c r="E6" s="175">
        <v>3</v>
      </c>
      <c r="F6" s="128">
        <v>9</v>
      </c>
      <c r="G6" s="129">
        <v>80</v>
      </c>
      <c r="H6" s="168">
        <f aca="true" t="shared" si="0" ref="H6:H40">I6-F6</f>
        <v>5.25</v>
      </c>
      <c r="I6" s="130">
        <v>14.25</v>
      </c>
      <c r="J6" s="21">
        <v>13</v>
      </c>
      <c r="K6" s="175">
        <v>1</v>
      </c>
      <c r="L6" s="128">
        <v>11.220000267028809</v>
      </c>
      <c r="M6" s="129">
        <v>36</v>
      </c>
      <c r="N6" s="168">
        <f aca="true" t="shared" si="1" ref="N6:N40">O6-L6</f>
        <v>0.6999998092651367</v>
      </c>
      <c r="O6" s="130">
        <v>11.920000076293945</v>
      </c>
      <c r="P6" s="21">
        <v>14</v>
      </c>
      <c r="Q6" s="131">
        <f aca="true" t="shared" si="2" ref="Q6:Q40">F6+L6</f>
        <v>20.22000026702881</v>
      </c>
      <c r="R6" s="170">
        <f aca="true" t="shared" si="3" ref="R6:R40">G6+M6</f>
        <v>116</v>
      </c>
      <c r="S6" s="132">
        <f aca="true" t="shared" si="4" ref="S6:S40">I6+O6</f>
        <v>26.170000076293945</v>
      </c>
      <c r="T6" s="68">
        <f aca="true" t="shared" si="5" ref="T6:T40">J6+P6</f>
        <v>27</v>
      </c>
      <c r="U6" s="97">
        <v>2</v>
      </c>
      <c r="V6" s="69"/>
      <c r="W6" s="70">
        <f>T6+U6+V6</f>
        <v>29</v>
      </c>
    </row>
    <row r="7" spans="1:27" ht="15.75" customHeight="1">
      <c r="A7" s="8">
        <v>11</v>
      </c>
      <c r="B7" s="71">
        <f>HRÁČI!B4</f>
        <v>102</v>
      </c>
      <c r="C7" s="72" t="str">
        <f>HRÁČI!C4</f>
        <v>Leskovský  </v>
      </c>
      <c r="D7" s="73" t="str">
        <f>HRÁČI!D4</f>
        <v>Roman</v>
      </c>
      <c r="E7" s="175">
        <v>1</v>
      </c>
      <c r="F7" s="128">
        <v>1.4600000381469727</v>
      </c>
      <c r="G7" s="129">
        <v>0</v>
      </c>
      <c r="H7" s="168">
        <f t="shared" si="0"/>
        <v>-14.399999618530273</v>
      </c>
      <c r="I7" s="130">
        <v>-12.9399995803833</v>
      </c>
      <c r="J7" s="21">
        <v>3</v>
      </c>
      <c r="K7" s="175">
        <v>4</v>
      </c>
      <c r="L7" s="128">
        <v>4</v>
      </c>
      <c r="M7" s="129">
        <v>46</v>
      </c>
      <c r="N7" s="168">
        <f t="shared" si="1"/>
        <v>0.3000001907348633</v>
      </c>
      <c r="O7" s="130">
        <v>4.300000190734863</v>
      </c>
      <c r="P7" s="21">
        <v>10</v>
      </c>
      <c r="Q7" s="131">
        <f t="shared" si="2"/>
        <v>5.460000038146973</v>
      </c>
      <c r="R7" s="170">
        <f t="shared" si="3"/>
        <v>46</v>
      </c>
      <c r="S7" s="132">
        <f t="shared" si="4"/>
        <v>-8.639999389648438</v>
      </c>
      <c r="T7" s="68">
        <f t="shared" si="5"/>
        <v>13</v>
      </c>
      <c r="U7" s="97"/>
      <c r="V7" s="69"/>
      <c r="W7" s="70">
        <f>T7+U7+V7</f>
        <v>13</v>
      </c>
      <c r="AA7" s="19"/>
    </row>
    <row r="8" spans="1:23" ht="15.75" customHeight="1">
      <c r="A8" s="8">
        <v>8</v>
      </c>
      <c r="B8" s="71">
        <f>HRÁČI!B5</f>
        <v>103</v>
      </c>
      <c r="C8" s="72" t="str">
        <f>HRÁČI!C5</f>
        <v>Kazimír </v>
      </c>
      <c r="D8" s="73" t="str">
        <f>HRÁČI!D5</f>
        <v>Jozef</v>
      </c>
      <c r="E8" s="175">
        <v>4</v>
      </c>
      <c r="F8" s="128">
        <v>6.099999904632568</v>
      </c>
      <c r="G8" s="129">
        <v>126</v>
      </c>
      <c r="H8" s="168">
        <f t="shared" si="0"/>
        <v>14.949999332427979</v>
      </c>
      <c r="I8" s="130">
        <v>21.049999237060547</v>
      </c>
      <c r="J8" s="21">
        <v>14</v>
      </c>
      <c r="K8" s="175">
        <v>1</v>
      </c>
      <c r="L8" s="128">
        <v>-7.940000057220459</v>
      </c>
      <c r="M8" s="129">
        <v>0</v>
      </c>
      <c r="N8" s="168">
        <f t="shared" si="1"/>
        <v>-6.499999523162842</v>
      </c>
      <c r="O8" s="130">
        <v>-14.4399995803833</v>
      </c>
      <c r="P8" s="21">
        <v>3</v>
      </c>
      <c r="Q8" s="131">
        <f t="shared" si="2"/>
        <v>-1.8400001525878906</v>
      </c>
      <c r="R8" s="170">
        <f t="shared" si="3"/>
        <v>126</v>
      </c>
      <c r="S8" s="132">
        <f t="shared" si="4"/>
        <v>6.609999656677246</v>
      </c>
      <c r="T8" s="68">
        <f t="shared" si="5"/>
        <v>17</v>
      </c>
      <c r="U8" s="97"/>
      <c r="V8" s="69"/>
      <c r="W8" s="70">
        <f>T8+U8+V8</f>
        <v>17</v>
      </c>
    </row>
    <row r="9" spans="1:23" ht="15.75" customHeight="1">
      <c r="A9" s="8">
        <v>9</v>
      </c>
      <c r="B9" s="71">
        <f>HRÁČI!B6</f>
        <v>104</v>
      </c>
      <c r="C9" s="72" t="str">
        <f>HRÁČI!C6</f>
        <v>Vavrík  </v>
      </c>
      <c r="D9" s="73" t="str">
        <f>HRÁČI!D6</f>
        <v>Roman</v>
      </c>
      <c r="E9" s="175">
        <v>2</v>
      </c>
      <c r="F9" s="128">
        <v>9.180000305175781</v>
      </c>
      <c r="G9" s="129">
        <v>0</v>
      </c>
      <c r="H9" s="168">
        <f t="shared" si="0"/>
        <v>-5.400000333786011</v>
      </c>
      <c r="I9" s="130">
        <v>3.7799999713897705</v>
      </c>
      <c r="J9" s="21">
        <v>12</v>
      </c>
      <c r="K9" s="175">
        <v>2</v>
      </c>
      <c r="L9" s="128">
        <v>1.2999999523162842</v>
      </c>
      <c r="M9" s="129">
        <v>24</v>
      </c>
      <c r="N9" s="168">
        <f t="shared" si="1"/>
        <v>-10.499999761581421</v>
      </c>
      <c r="O9" s="130">
        <v>-9.199999809265137</v>
      </c>
      <c r="P9" s="21">
        <v>5</v>
      </c>
      <c r="Q9" s="131">
        <f t="shared" si="2"/>
        <v>10.480000257492065</v>
      </c>
      <c r="R9" s="170">
        <f t="shared" si="3"/>
        <v>24</v>
      </c>
      <c r="S9" s="132">
        <f t="shared" si="4"/>
        <v>-5.419999837875366</v>
      </c>
      <c r="T9" s="68">
        <f t="shared" si="5"/>
        <v>17</v>
      </c>
      <c r="U9" s="97"/>
      <c r="V9" s="69"/>
      <c r="W9" s="70">
        <f>T9+U9+V9</f>
        <v>17</v>
      </c>
    </row>
    <row r="10" spans="1:23" ht="15.75" customHeight="1">
      <c r="A10" s="8">
        <v>17</v>
      </c>
      <c r="B10" s="71">
        <f>HRÁČI!B7</f>
        <v>105</v>
      </c>
      <c r="C10" s="72" t="str">
        <f>HRÁČI!C7</f>
        <v>Vavrík  </v>
      </c>
      <c r="D10" s="73" t="str">
        <f>HRÁČI!D7</f>
        <v>Ivan</v>
      </c>
      <c r="E10" s="175"/>
      <c r="F10" s="128"/>
      <c r="G10" s="129"/>
      <c r="H10" s="168">
        <f t="shared" si="0"/>
        <v>0</v>
      </c>
      <c r="I10" s="130"/>
      <c r="J10" s="21"/>
      <c r="K10" s="175"/>
      <c r="L10" s="128"/>
      <c r="M10" s="129"/>
      <c r="N10" s="168">
        <f t="shared" si="1"/>
        <v>0</v>
      </c>
      <c r="O10" s="130"/>
      <c r="P10" s="21"/>
      <c r="Q10" s="131">
        <f t="shared" si="2"/>
        <v>0</v>
      </c>
      <c r="R10" s="170">
        <f t="shared" si="3"/>
        <v>0</v>
      </c>
      <c r="S10" s="132">
        <f t="shared" si="4"/>
        <v>0</v>
      </c>
      <c r="T10" s="68">
        <f t="shared" si="5"/>
        <v>0</v>
      </c>
      <c r="U10" s="97"/>
      <c r="V10" s="69"/>
      <c r="W10" s="191" t="s">
        <v>128</v>
      </c>
    </row>
    <row r="11" spans="1:23" ht="15.75" customHeight="1">
      <c r="A11" s="8">
        <v>18</v>
      </c>
      <c r="B11" s="71">
        <f>HRÁČI!B8</f>
        <v>106</v>
      </c>
      <c r="C11" s="72" t="str">
        <f>HRÁČI!C8</f>
        <v>Bisák </v>
      </c>
      <c r="D11" s="73" t="str">
        <f>HRÁČI!D8</f>
        <v>Viliam</v>
      </c>
      <c r="E11" s="175"/>
      <c r="F11" s="128"/>
      <c r="G11" s="129"/>
      <c r="H11" s="168">
        <f t="shared" si="0"/>
        <v>0</v>
      </c>
      <c r="I11" s="130"/>
      <c r="J11" s="21"/>
      <c r="K11" s="175"/>
      <c r="L11" s="128"/>
      <c r="M11" s="129"/>
      <c r="N11" s="168">
        <f t="shared" si="1"/>
        <v>0</v>
      </c>
      <c r="O11" s="130"/>
      <c r="P11" s="21"/>
      <c r="Q11" s="131">
        <f t="shared" si="2"/>
        <v>0</v>
      </c>
      <c r="R11" s="170">
        <f t="shared" si="3"/>
        <v>0</v>
      </c>
      <c r="S11" s="132">
        <f t="shared" si="4"/>
        <v>0</v>
      </c>
      <c r="T11" s="68">
        <f t="shared" si="5"/>
        <v>0</v>
      </c>
      <c r="U11" s="97"/>
      <c r="V11" s="69"/>
      <c r="W11" s="191" t="s">
        <v>128</v>
      </c>
    </row>
    <row r="12" spans="1:23" ht="15.75" customHeight="1">
      <c r="A12" s="8">
        <v>13</v>
      </c>
      <c r="B12" s="71">
        <f>HRÁČI!B9</f>
        <v>107</v>
      </c>
      <c r="C12" s="72" t="str">
        <f>HRÁČI!C9</f>
        <v>Hegyi </v>
      </c>
      <c r="D12" s="73" t="str">
        <f>HRÁČI!D9</f>
        <v>Juraj</v>
      </c>
      <c r="E12" s="175">
        <v>2</v>
      </c>
      <c r="F12" s="128">
        <v>-19.200000762939453</v>
      </c>
      <c r="G12" s="129">
        <v>0</v>
      </c>
      <c r="H12" s="168">
        <f t="shared" si="0"/>
        <v>-5.399999618530273</v>
      </c>
      <c r="I12" s="130">
        <v>-24.600000381469727</v>
      </c>
      <c r="J12" s="21">
        <v>1</v>
      </c>
      <c r="K12" s="175">
        <v>4</v>
      </c>
      <c r="L12" s="128">
        <v>-8.15999984741211</v>
      </c>
      <c r="M12" s="129">
        <v>102</v>
      </c>
      <c r="N12" s="168">
        <f t="shared" si="1"/>
        <v>11.499999761581421</v>
      </c>
      <c r="O12" s="130">
        <v>3.3399999141693115</v>
      </c>
      <c r="P12" s="21">
        <v>9</v>
      </c>
      <c r="Q12" s="131">
        <f t="shared" si="2"/>
        <v>-27.360000610351562</v>
      </c>
      <c r="R12" s="170">
        <f t="shared" si="3"/>
        <v>102</v>
      </c>
      <c r="S12" s="132">
        <f t="shared" si="4"/>
        <v>-21.260000467300415</v>
      </c>
      <c r="T12" s="68">
        <f t="shared" si="5"/>
        <v>10</v>
      </c>
      <c r="U12" s="97"/>
      <c r="V12" s="69"/>
      <c r="W12" s="70">
        <f>T12+U12+V12</f>
        <v>10</v>
      </c>
    </row>
    <row r="13" spans="1:23" ht="15.75" customHeight="1">
      <c r="A13" s="8">
        <v>7</v>
      </c>
      <c r="B13" s="71">
        <f>HRÁČI!B10</f>
        <v>108</v>
      </c>
      <c r="C13" s="72" t="str">
        <f>HRÁČI!C10</f>
        <v>Vavríková</v>
      </c>
      <c r="D13" s="73" t="str">
        <f>HRÁČI!D10</f>
        <v>Lucia</v>
      </c>
      <c r="E13" s="175">
        <v>1</v>
      </c>
      <c r="F13" s="128">
        <v>-0.2199999988079071</v>
      </c>
      <c r="G13" s="129">
        <v>36</v>
      </c>
      <c r="H13" s="168">
        <f t="shared" si="0"/>
        <v>-7.200000077486038</v>
      </c>
      <c r="I13" s="130">
        <v>-7.420000076293945</v>
      </c>
      <c r="J13" s="21">
        <v>7</v>
      </c>
      <c r="K13" s="175">
        <v>3</v>
      </c>
      <c r="L13" s="128">
        <v>7.900000095367432</v>
      </c>
      <c r="M13" s="129">
        <v>123</v>
      </c>
      <c r="N13" s="168">
        <f t="shared" si="1"/>
        <v>2.8499999046325684</v>
      </c>
      <c r="O13" s="130">
        <v>10.75</v>
      </c>
      <c r="P13" s="21">
        <v>13</v>
      </c>
      <c r="Q13" s="131">
        <f t="shared" si="2"/>
        <v>7.6800000965595245</v>
      </c>
      <c r="R13" s="170">
        <f t="shared" si="3"/>
        <v>159</v>
      </c>
      <c r="S13" s="132">
        <f t="shared" si="4"/>
        <v>3.3299999237060547</v>
      </c>
      <c r="T13" s="68">
        <f t="shared" si="5"/>
        <v>20</v>
      </c>
      <c r="U13" s="97"/>
      <c r="V13" s="69">
        <v>1</v>
      </c>
      <c r="W13" s="70">
        <f>T13+U13+V13</f>
        <v>21</v>
      </c>
    </row>
    <row r="14" spans="1:23" ht="15.75" customHeight="1">
      <c r="A14" s="8">
        <v>19</v>
      </c>
      <c r="B14" s="71">
        <f>HRÁČI!B11</f>
        <v>109</v>
      </c>
      <c r="C14" s="72" t="str">
        <f>HRÁČI!C11</f>
        <v>Andraščíková  </v>
      </c>
      <c r="D14" s="73" t="str">
        <f>HRÁČI!D11</f>
        <v>Beáta</v>
      </c>
      <c r="E14" s="175"/>
      <c r="F14" s="128"/>
      <c r="G14" s="129"/>
      <c r="H14" s="168">
        <f t="shared" si="0"/>
        <v>0</v>
      </c>
      <c r="I14" s="130"/>
      <c r="J14" s="21"/>
      <c r="K14" s="175"/>
      <c r="L14" s="128"/>
      <c r="M14" s="129"/>
      <c r="N14" s="168">
        <f t="shared" si="1"/>
        <v>0</v>
      </c>
      <c r="O14" s="130"/>
      <c r="P14" s="21"/>
      <c r="Q14" s="131">
        <f t="shared" si="2"/>
        <v>0</v>
      </c>
      <c r="R14" s="170">
        <f t="shared" si="3"/>
        <v>0</v>
      </c>
      <c r="S14" s="132">
        <f t="shared" si="4"/>
        <v>0</v>
      </c>
      <c r="T14" s="68">
        <f t="shared" si="5"/>
        <v>0</v>
      </c>
      <c r="U14" s="97"/>
      <c r="V14" s="69"/>
      <c r="W14" s="191" t="s">
        <v>128</v>
      </c>
    </row>
    <row r="15" spans="1:23" ht="15.75" customHeight="1">
      <c r="A15" s="8">
        <v>20</v>
      </c>
      <c r="B15" s="71">
        <f>HRÁČI!B12</f>
        <v>110</v>
      </c>
      <c r="C15" s="72" t="str">
        <f>HRÁČI!C12</f>
        <v>Andraščík</v>
      </c>
      <c r="D15" s="73" t="str">
        <f>HRÁČI!D12</f>
        <v>Michal</v>
      </c>
      <c r="E15" s="175"/>
      <c r="F15" s="128"/>
      <c r="G15" s="129"/>
      <c r="H15" s="168">
        <f t="shared" si="0"/>
        <v>0</v>
      </c>
      <c r="I15" s="130"/>
      <c r="J15" s="21"/>
      <c r="K15" s="175"/>
      <c r="L15" s="128"/>
      <c r="M15" s="129"/>
      <c r="N15" s="168">
        <f t="shared" si="1"/>
        <v>0</v>
      </c>
      <c r="O15" s="130"/>
      <c r="P15" s="21"/>
      <c r="Q15" s="131">
        <f t="shared" si="2"/>
        <v>0</v>
      </c>
      <c r="R15" s="170">
        <f t="shared" si="3"/>
        <v>0</v>
      </c>
      <c r="S15" s="132">
        <f t="shared" si="4"/>
        <v>0</v>
      </c>
      <c r="T15" s="68">
        <f t="shared" si="5"/>
        <v>0</v>
      </c>
      <c r="U15" s="97"/>
      <c r="V15" s="69"/>
      <c r="W15" s="191" t="s">
        <v>128</v>
      </c>
    </row>
    <row r="16" spans="1:23" ht="15.75" customHeight="1">
      <c r="A16" s="8">
        <v>21</v>
      </c>
      <c r="B16" s="71">
        <f>HRÁČI!B13</f>
        <v>111</v>
      </c>
      <c r="C16" s="72" t="str">
        <f>HRÁČI!C13</f>
        <v>Andraščíková  </v>
      </c>
      <c r="D16" s="73" t="str">
        <f>HRÁČI!D13</f>
        <v>Katarína</v>
      </c>
      <c r="E16" s="175"/>
      <c r="F16" s="128"/>
      <c r="G16" s="129"/>
      <c r="H16" s="168">
        <f t="shared" si="0"/>
        <v>0</v>
      </c>
      <c r="I16" s="130"/>
      <c r="J16" s="21"/>
      <c r="K16" s="175"/>
      <c r="L16" s="128"/>
      <c r="M16" s="129"/>
      <c r="N16" s="168">
        <f t="shared" si="1"/>
        <v>0</v>
      </c>
      <c r="O16" s="130"/>
      <c r="P16" s="21"/>
      <c r="Q16" s="131">
        <f t="shared" si="2"/>
        <v>0</v>
      </c>
      <c r="R16" s="170">
        <f t="shared" si="3"/>
        <v>0</v>
      </c>
      <c r="S16" s="132">
        <f t="shared" si="4"/>
        <v>0</v>
      </c>
      <c r="T16" s="68">
        <f t="shared" si="5"/>
        <v>0</v>
      </c>
      <c r="U16" s="97"/>
      <c r="V16" s="69"/>
      <c r="W16" s="191" t="s">
        <v>128</v>
      </c>
    </row>
    <row r="17" spans="1:23" ht="15.75" customHeight="1">
      <c r="A17" s="8">
        <v>22</v>
      </c>
      <c r="B17" s="71">
        <f>HRÁČI!B14</f>
        <v>112</v>
      </c>
      <c r="C17" s="72">
        <f>HRÁČI!C14</f>
        <v>0</v>
      </c>
      <c r="D17" s="73">
        <f>HRÁČI!D14</f>
        <v>0</v>
      </c>
      <c r="E17" s="175"/>
      <c r="F17" s="128"/>
      <c r="G17" s="129"/>
      <c r="H17" s="168">
        <f t="shared" si="0"/>
        <v>0</v>
      </c>
      <c r="I17" s="130"/>
      <c r="J17" s="21"/>
      <c r="K17" s="175"/>
      <c r="L17" s="128"/>
      <c r="M17" s="129"/>
      <c r="N17" s="168">
        <f t="shared" si="1"/>
        <v>0</v>
      </c>
      <c r="O17" s="130"/>
      <c r="P17" s="21"/>
      <c r="Q17" s="131">
        <f t="shared" si="2"/>
        <v>0</v>
      </c>
      <c r="R17" s="170">
        <f t="shared" si="3"/>
        <v>0</v>
      </c>
      <c r="S17" s="132">
        <f t="shared" si="4"/>
        <v>0</v>
      </c>
      <c r="T17" s="68">
        <f t="shared" si="5"/>
        <v>0</v>
      </c>
      <c r="U17" s="97"/>
      <c r="V17" s="69"/>
      <c r="W17" s="191" t="s">
        <v>128</v>
      </c>
    </row>
    <row r="18" spans="1:23" ht="15.75" customHeight="1">
      <c r="A18" s="8">
        <v>23</v>
      </c>
      <c r="B18" s="71">
        <f>HRÁČI!B15</f>
        <v>113</v>
      </c>
      <c r="C18" s="72" t="str">
        <f>HRÁČI!C15</f>
        <v>Danics</v>
      </c>
      <c r="D18" s="73" t="str">
        <f>HRÁČI!D15</f>
        <v>Erich</v>
      </c>
      <c r="E18" s="175"/>
      <c r="F18" s="128"/>
      <c r="G18" s="129"/>
      <c r="H18" s="168">
        <f t="shared" si="0"/>
        <v>0</v>
      </c>
      <c r="I18" s="130"/>
      <c r="J18" s="21"/>
      <c r="K18" s="175"/>
      <c r="L18" s="128"/>
      <c r="M18" s="129"/>
      <c r="N18" s="168">
        <f t="shared" si="1"/>
        <v>0</v>
      </c>
      <c r="O18" s="130"/>
      <c r="P18" s="21"/>
      <c r="Q18" s="131">
        <f t="shared" si="2"/>
        <v>0</v>
      </c>
      <c r="R18" s="170">
        <f t="shared" si="3"/>
        <v>0</v>
      </c>
      <c r="S18" s="132">
        <f t="shared" si="4"/>
        <v>0</v>
      </c>
      <c r="T18" s="68">
        <f t="shared" si="5"/>
        <v>0</v>
      </c>
      <c r="U18" s="97"/>
      <c r="V18" s="69"/>
      <c r="W18" s="191" t="s">
        <v>128</v>
      </c>
    </row>
    <row r="19" spans="1:23" ht="15.75" customHeight="1">
      <c r="A19" s="8">
        <v>24</v>
      </c>
      <c r="B19" s="71">
        <f>HRÁČI!B16</f>
        <v>114</v>
      </c>
      <c r="C19" s="72">
        <f>HRÁČI!C16</f>
        <v>0</v>
      </c>
      <c r="D19" s="73">
        <f>HRÁČI!D16</f>
        <v>0</v>
      </c>
      <c r="E19" s="175"/>
      <c r="F19" s="128"/>
      <c r="G19" s="129"/>
      <c r="H19" s="168">
        <f t="shared" si="0"/>
        <v>0</v>
      </c>
      <c r="I19" s="130"/>
      <c r="J19" s="21"/>
      <c r="K19" s="175"/>
      <c r="L19" s="128"/>
      <c r="M19" s="129"/>
      <c r="N19" s="168">
        <f t="shared" si="1"/>
        <v>0</v>
      </c>
      <c r="O19" s="130"/>
      <c r="P19" s="21"/>
      <c r="Q19" s="131">
        <f t="shared" si="2"/>
        <v>0</v>
      </c>
      <c r="R19" s="170">
        <f t="shared" si="3"/>
        <v>0</v>
      </c>
      <c r="S19" s="132">
        <f t="shared" si="4"/>
        <v>0</v>
      </c>
      <c r="T19" s="68">
        <f t="shared" si="5"/>
        <v>0</v>
      </c>
      <c r="U19" s="97"/>
      <c r="V19" s="69"/>
      <c r="W19" s="191" t="s">
        <v>128</v>
      </c>
    </row>
    <row r="20" spans="1:23" ht="15.75" customHeight="1">
      <c r="A20" s="8">
        <v>6</v>
      </c>
      <c r="B20" s="71">
        <f>HRÁČI!B17</f>
        <v>115</v>
      </c>
      <c r="C20" s="72" t="str">
        <f>HRÁČI!C17</f>
        <v>Rigo</v>
      </c>
      <c r="D20" s="73" t="str">
        <f>HRÁČI!D17</f>
        <v>Ľudovít</v>
      </c>
      <c r="E20" s="175">
        <v>3</v>
      </c>
      <c r="F20" s="128">
        <v>-1.2999999523162842</v>
      </c>
      <c r="G20" s="129">
        <v>60</v>
      </c>
      <c r="H20" s="168">
        <f t="shared" si="0"/>
        <v>1.2499999515712261</v>
      </c>
      <c r="I20" s="130">
        <v>-0.05000000074505806</v>
      </c>
      <c r="J20" s="21">
        <v>11</v>
      </c>
      <c r="K20" s="175">
        <v>2</v>
      </c>
      <c r="L20" s="128">
        <v>-1.5800000429153442</v>
      </c>
      <c r="M20" s="129">
        <v>110</v>
      </c>
      <c r="N20" s="168">
        <f t="shared" si="1"/>
        <v>6.699999928474426</v>
      </c>
      <c r="O20" s="130">
        <v>5.119999885559082</v>
      </c>
      <c r="P20" s="21">
        <v>11</v>
      </c>
      <c r="Q20" s="131">
        <f t="shared" si="2"/>
        <v>-2.8799999952316284</v>
      </c>
      <c r="R20" s="170">
        <f t="shared" si="3"/>
        <v>170</v>
      </c>
      <c r="S20" s="132">
        <f t="shared" si="4"/>
        <v>5.069999884814024</v>
      </c>
      <c r="T20" s="68">
        <f t="shared" si="5"/>
        <v>22</v>
      </c>
      <c r="U20" s="97"/>
      <c r="V20" s="69"/>
      <c r="W20" s="70">
        <f>T20+U20+V20</f>
        <v>22</v>
      </c>
    </row>
    <row r="21" spans="1:23" ht="15.75" customHeight="1">
      <c r="A21" s="8">
        <v>1</v>
      </c>
      <c r="B21" s="71">
        <f>HRÁČI!B18</f>
        <v>116</v>
      </c>
      <c r="C21" s="72" t="str">
        <f>HRÁČI!C18</f>
        <v>Učník</v>
      </c>
      <c r="D21" s="73" t="str">
        <f>HRÁČI!D18</f>
        <v>Stanislav</v>
      </c>
      <c r="E21" s="175">
        <v>2</v>
      </c>
      <c r="F21" s="128">
        <v>13.079999923706055</v>
      </c>
      <c r="G21" s="129">
        <v>108</v>
      </c>
      <c r="H21" s="168">
        <f t="shared" si="0"/>
        <v>16.200000762939453</v>
      </c>
      <c r="I21" s="130">
        <v>29.280000686645508</v>
      </c>
      <c r="J21" s="21">
        <v>16</v>
      </c>
      <c r="K21" s="175">
        <v>1</v>
      </c>
      <c r="L21" s="128">
        <v>2.619999885559082</v>
      </c>
      <c r="M21" s="129">
        <v>60</v>
      </c>
      <c r="N21" s="168">
        <f t="shared" si="1"/>
        <v>5.5</v>
      </c>
      <c r="O21" s="130">
        <v>8.119999885559082</v>
      </c>
      <c r="P21" s="21">
        <v>12</v>
      </c>
      <c r="Q21" s="131">
        <f t="shared" si="2"/>
        <v>15.699999809265137</v>
      </c>
      <c r="R21" s="170">
        <f t="shared" si="3"/>
        <v>168</v>
      </c>
      <c r="S21" s="132">
        <f t="shared" si="4"/>
        <v>37.40000057220459</v>
      </c>
      <c r="T21" s="68">
        <f t="shared" si="5"/>
        <v>28</v>
      </c>
      <c r="U21" s="97">
        <v>3</v>
      </c>
      <c r="V21" s="69">
        <v>2</v>
      </c>
      <c r="W21" s="169">
        <f>T21+U21+V21</f>
        <v>33</v>
      </c>
    </row>
    <row r="22" spans="1:23" ht="15.75" customHeight="1">
      <c r="A22" s="8">
        <v>25</v>
      </c>
      <c r="B22" s="71">
        <f>HRÁČI!B19</f>
        <v>117</v>
      </c>
      <c r="C22" s="72">
        <f>HRÁČI!C19</f>
        <v>0</v>
      </c>
      <c r="D22" s="73">
        <f>HRÁČI!D19</f>
        <v>0</v>
      </c>
      <c r="E22" s="175"/>
      <c r="F22" s="128"/>
      <c r="G22" s="129"/>
      <c r="H22" s="168">
        <f t="shared" si="0"/>
        <v>0</v>
      </c>
      <c r="I22" s="130"/>
      <c r="J22" s="21"/>
      <c r="K22" s="175"/>
      <c r="L22" s="128"/>
      <c r="M22" s="129"/>
      <c r="N22" s="168">
        <f t="shared" si="1"/>
        <v>0</v>
      </c>
      <c r="O22" s="130"/>
      <c r="P22" s="21"/>
      <c r="Q22" s="131">
        <f t="shared" si="2"/>
        <v>0</v>
      </c>
      <c r="R22" s="170">
        <f t="shared" si="3"/>
        <v>0</v>
      </c>
      <c r="S22" s="132">
        <f t="shared" si="4"/>
        <v>0</v>
      </c>
      <c r="T22" s="68">
        <f t="shared" si="5"/>
        <v>0</v>
      </c>
      <c r="U22" s="97"/>
      <c r="V22" s="69"/>
      <c r="W22" s="191" t="s">
        <v>128</v>
      </c>
    </row>
    <row r="23" spans="1:23" ht="15.75" customHeight="1">
      <c r="A23" s="8">
        <v>26</v>
      </c>
      <c r="B23" s="71">
        <f>HRÁČI!B20</f>
        <v>118</v>
      </c>
      <c r="C23" s="72" t="str">
        <f>HRÁČI!C20</f>
        <v>Stadtrucker </v>
      </c>
      <c r="D23" s="73" t="str">
        <f>HRÁČI!D20</f>
        <v>Fedor</v>
      </c>
      <c r="E23" s="175"/>
      <c r="F23" s="128"/>
      <c r="G23" s="129"/>
      <c r="H23" s="168">
        <f t="shared" si="0"/>
        <v>0</v>
      </c>
      <c r="I23" s="130"/>
      <c r="J23" s="21"/>
      <c r="K23" s="175"/>
      <c r="L23" s="128"/>
      <c r="M23" s="129"/>
      <c r="N23" s="168">
        <f t="shared" si="1"/>
        <v>0</v>
      </c>
      <c r="O23" s="130"/>
      <c r="P23" s="21"/>
      <c r="Q23" s="131">
        <f t="shared" si="2"/>
        <v>0</v>
      </c>
      <c r="R23" s="170">
        <f t="shared" si="3"/>
        <v>0</v>
      </c>
      <c r="S23" s="132">
        <f t="shared" si="4"/>
        <v>0</v>
      </c>
      <c r="T23" s="68">
        <f t="shared" si="5"/>
        <v>0</v>
      </c>
      <c r="U23" s="97"/>
      <c r="V23" s="69"/>
      <c r="W23" s="191" t="s">
        <v>128</v>
      </c>
    </row>
    <row r="24" spans="1:23" ht="15.75" customHeight="1">
      <c r="A24" s="8">
        <v>16</v>
      </c>
      <c r="B24" s="71">
        <f>HRÁČI!B21</f>
        <v>119</v>
      </c>
      <c r="C24" s="72" t="str">
        <f>HRÁČI!C21</f>
        <v>Češek</v>
      </c>
      <c r="D24" s="73" t="str">
        <f>HRÁČI!D21</f>
        <v>Ján</v>
      </c>
      <c r="E24" s="175">
        <v>1</v>
      </c>
      <c r="F24" s="128">
        <v>2.9200000762939453</v>
      </c>
      <c r="G24" s="129">
        <v>14</v>
      </c>
      <c r="H24" s="168">
        <f t="shared" si="0"/>
        <v>-11.600000381469727</v>
      </c>
      <c r="I24" s="130">
        <v>-8.680000305175781</v>
      </c>
      <c r="J24" s="21">
        <v>5</v>
      </c>
      <c r="K24" s="175">
        <v>3</v>
      </c>
      <c r="L24" s="128">
        <v>-17.100000381469727</v>
      </c>
      <c r="M24" s="129">
        <v>112</v>
      </c>
      <c r="N24" s="168">
        <f t="shared" si="1"/>
        <v>0.6499996185302734</v>
      </c>
      <c r="O24" s="130">
        <v>-16.450000762939453</v>
      </c>
      <c r="P24" s="21">
        <v>1</v>
      </c>
      <c r="Q24" s="131">
        <f t="shared" si="2"/>
        <v>-14.180000305175781</v>
      </c>
      <c r="R24" s="170">
        <f t="shared" si="3"/>
        <v>126</v>
      </c>
      <c r="S24" s="132">
        <f t="shared" si="4"/>
        <v>-25.130001068115234</v>
      </c>
      <c r="T24" s="68">
        <f t="shared" si="5"/>
        <v>6</v>
      </c>
      <c r="U24" s="97"/>
      <c r="V24" s="69"/>
      <c r="W24" s="70">
        <f>T24+U24+V24</f>
        <v>6</v>
      </c>
    </row>
    <row r="25" spans="1:23" ht="15.75" customHeight="1">
      <c r="A25" s="8">
        <v>10</v>
      </c>
      <c r="B25" s="71">
        <f>HRÁČI!B22</f>
        <v>120</v>
      </c>
      <c r="C25" s="72" t="str">
        <f>HRÁČI!C22</f>
        <v>Urban</v>
      </c>
      <c r="D25" s="73" t="str">
        <f>HRÁČI!D22</f>
        <v>Daniel</v>
      </c>
      <c r="E25" s="175">
        <v>4</v>
      </c>
      <c r="F25" s="128">
        <v>1.559999942779541</v>
      </c>
      <c r="G25" s="129">
        <v>35</v>
      </c>
      <c r="H25" s="168">
        <f t="shared" si="0"/>
        <v>-3.25</v>
      </c>
      <c r="I25" s="130">
        <v>-1.690000057220459</v>
      </c>
      <c r="J25" s="21">
        <v>10</v>
      </c>
      <c r="K25" s="175">
        <v>2</v>
      </c>
      <c r="L25" s="128">
        <v>-16.959999084472656</v>
      </c>
      <c r="M25" s="129">
        <v>90</v>
      </c>
      <c r="N25" s="168">
        <f t="shared" si="1"/>
        <v>2.6999988555908203</v>
      </c>
      <c r="O25" s="130">
        <v>-14.260000228881836</v>
      </c>
      <c r="P25" s="21">
        <v>4</v>
      </c>
      <c r="Q25" s="131">
        <f t="shared" si="2"/>
        <v>-15.399999141693115</v>
      </c>
      <c r="R25" s="170">
        <f t="shared" si="3"/>
        <v>125</v>
      </c>
      <c r="S25" s="132">
        <f t="shared" si="4"/>
        <v>-15.950000286102295</v>
      </c>
      <c r="T25" s="68">
        <f t="shared" si="5"/>
        <v>14</v>
      </c>
      <c r="U25" s="97"/>
      <c r="V25" s="69"/>
      <c r="W25" s="70">
        <f>T25+U25+V25</f>
        <v>14</v>
      </c>
    </row>
    <row r="26" spans="1:23" ht="15.75" customHeight="1">
      <c r="A26" s="8">
        <v>27</v>
      </c>
      <c r="B26" s="71">
        <f>HRÁČI!B23</f>
        <v>121</v>
      </c>
      <c r="C26" s="72" t="str">
        <f>HRÁČI!C23</f>
        <v>Svätojánsky</v>
      </c>
      <c r="D26" s="73" t="str">
        <f>HRÁČI!D23</f>
        <v>Daniel</v>
      </c>
      <c r="E26" s="175"/>
      <c r="F26" s="128"/>
      <c r="G26" s="129"/>
      <c r="H26" s="168">
        <f t="shared" si="0"/>
        <v>0</v>
      </c>
      <c r="I26" s="130"/>
      <c r="J26" s="21"/>
      <c r="K26" s="175"/>
      <c r="L26" s="128"/>
      <c r="M26" s="129"/>
      <c r="N26" s="168">
        <f t="shared" si="1"/>
        <v>0</v>
      </c>
      <c r="O26" s="130"/>
      <c r="P26" s="21"/>
      <c r="Q26" s="131">
        <f t="shared" si="2"/>
        <v>0</v>
      </c>
      <c r="R26" s="170">
        <f t="shared" si="3"/>
        <v>0</v>
      </c>
      <c r="S26" s="132">
        <f t="shared" si="4"/>
        <v>0</v>
      </c>
      <c r="T26" s="68">
        <f t="shared" si="5"/>
        <v>0</v>
      </c>
      <c r="U26" s="97"/>
      <c r="V26" s="69"/>
      <c r="W26" s="191" t="s">
        <v>128</v>
      </c>
    </row>
    <row r="27" spans="1:23" ht="15.75" customHeight="1">
      <c r="A27" s="8">
        <v>15</v>
      </c>
      <c r="B27" s="71">
        <f>HRÁČI!B24</f>
        <v>122</v>
      </c>
      <c r="C27" s="72" t="str">
        <f>HRÁČI!C24</f>
        <v>Šereš</v>
      </c>
      <c r="D27" s="73" t="str">
        <f>HRÁČI!D24</f>
        <v>Karol</v>
      </c>
      <c r="E27" s="175">
        <v>2</v>
      </c>
      <c r="F27" s="128">
        <v>-3.059999942779541</v>
      </c>
      <c r="G27" s="129">
        <v>0</v>
      </c>
      <c r="H27" s="168">
        <f t="shared" si="0"/>
        <v>-5.400000095367432</v>
      </c>
      <c r="I27" s="130">
        <v>-8.460000038146973</v>
      </c>
      <c r="J27" s="21">
        <v>6</v>
      </c>
      <c r="K27" s="175">
        <v>3</v>
      </c>
      <c r="L27" s="128">
        <v>-0.23999999463558197</v>
      </c>
      <c r="M27" s="129">
        <v>32</v>
      </c>
      <c r="N27" s="168">
        <f t="shared" si="1"/>
        <v>-15.350000157952309</v>
      </c>
      <c r="O27" s="130">
        <v>-15.59000015258789</v>
      </c>
      <c r="P27" s="21">
        <v>2</v>
      </c>
      <c r="Q27" s="131">
        <f t="shared" si="2"/>
        <v>-3.299999937415123</v>
      </c>
      <c r="R27" s="170">
        <f t="shared" si="3"/>
        <v>32</v>
      </c>
      <c r="S27" s="132">
        <f t="shared" si="4"/>
        <v>-24.050000190734863</v>
      </c>
      <c r="T27" s="68">
        <f t="shared" si="5"/>
        <v>8</v>
      </c>
      <c r="U27" s="97"/>
      <c r="V27" s="69"/>
      <c r="W27" s="70">
        <f>T27+U27+V27</f>
        <v>8</v>
      </c>
    </row>
    <row r="28" spans="1:23" ht="15.75" customHeight="1">
      <c r="A28" s="8">
        <v>28</v>
      </c>
      <c r="B28" s="71">
        <f>HRÁČI!B25</f>
        <v>123</v>
      </c>
      <c r="C28" s="72" t="str">
        <f>HRÁČI!C25</f>
        <v>Jamečný</v>
      </c>
      <c r="D28" s="73" t="str">
        <f>HRÁČI!D25</f>
        <v>Milan</v>
      </c>
      <c r="E28" s="175"/>
      <c r="F28" s="128"/>
      <c r="G28" s="129"/>
      <c r="H28" s="168">
        <f t="shared" si="0"/>
        <v>0</v>
      </c>
      <c r="I28" s="130"/>
      <c r="J28" s="21"/>
      <c r="K28" s="175"/>
      <c r="L28" s="128"/>
      <c r="M28" s="129"/>
      <c r="N28" s="168">
        <f t="shared" si="1"/>
        <v>0</v>
      </c>
      <c r="O28" s="130"/>
      <c r="P28" s="21"/>
      <c r="Q28" s="131">
        <f t="shared" si="2"/>
        <v>0</v>
      </c>
      <c r="R28" s="170">
        <f t="shared" si="3"/>
        <v>0</v>
      </c>
      <c r="S28" s="132">
        <f t="shared" si="4"/>
        <v>0</v>
      </c>
      <c r="T28" s="68">
        <f t="shared" si="5"/>
        <v>0</v>
      </c>
      <c r="U28" s="97"/>
      <c r="V28" s="69"/>
      <c r="W28" s="191" t="s">
        <v>128</v>
      </c>
    </row>
    <row r="29" spans="1:23" ht="15.75" customHeight="1">
      <c r="A29" s="8">
        <v>4</v>
      </c>
      <c r="B29" s="71">
        <f>HRÁČI!B26</f>
        <v>124</v>
      </c>
      <c r="C29" s="72" t="str">
        <f>HRÁČI!C26</f>
        <v>Biely</v>
      </c>
      <c r="D29" s="73" t="str">
        <f>HRÁČI!D26</f>
        <v>Peter</v>
      </c>
      <c r="E29" s="175">
        <v>4</v>
      </c>
      <c r="F29" s="128">
        <v>-2.3399999141693115</v>
      </c>
      <c r="G29" s="129">
        <v>34</v>
      </c>
      <c r="H29" s="168">
        <f t="shared" si="0"/>
        <v>-3.450000047683716</v>
      </c>
      <c r="I29" s="130">
        <v>-5.789999961853027</v>
      </c>
      <c r="J29" s="21">
        <v>8</v>
      </c>
      <c r="K29" s="175">
        <v>3</v>
      </c>
      <c r="L29" s="128">
        <v>9.4399995803833</v>
      </c>
      <c r="M29" s="129">
        <v>168</v>
      </c>
      <c r="N29" s="168">
        <f t="shared" si="1"/>
        <v>11.850001335144043</v>
      </c>
      <c r="O29" s="130">
        <v>21.290000915527344</v>
      </c>
      <c r="P29" s="21">
        <v>16</v>
      </c>
      <c r="Q29" s="131">
        <f t="shared" si="2"/>
        <v>7.099999666213989</v>
      </c>
      <c r="R29" s="170">
        <f t="shared" si="3"/>
        <v>202</v>
      </c>
      <c r="S29" s="132">
        <f t="shared" si="4"/>
        <v>15.500000953674316</v>
      </c>
      <c r="T29" s="68">
        <f t="shared" si="5"/>
        <v>24</v>
      </c>
      <c r="U29" s="97"/>
      <c r="V29" s="69">
        <v>3</v>
      </c>
      <c r="W29" s="70">
        <f>T29+U29+V29</f>
        <v>27</v>
      </c>
    </row>
    <row r="30" spans="1:23" ht="15.75" customHeight="1">
      <c r="A30" s="8">
        <v>29</v>
      </c>
      <c r="B30" s="71">
        <f>HRÁČI!B27</f>
        <v>125</v>
      </c>
      <c r="C30" s="72" t="str">
        <f>HRÁČI!C27</f>
        <v>Slivovič</v>
      </c>
      <c r="D30" s="73" t="str">
        <f>HRÁČI!D27</f>
        <v>Michal</v>
      </c>
      <c r="E30" s="175"/>
      <c r="F30" s="128"/>
      <c r="G30" s="129"/>
      <c r="H30" s="168">
        <f t="shared" si="0"/>
        <v>0</v>
      </c>
      <c r="I30" s="130"/>
      <c r="J30" s="21"/>
      <c r="K30" s="175"/>
      <c r="L30" s="128"/>
      <c r="M30" s="129"/>
      <c r="N30" s="168">
        <f t="shared" si="1"/>
        <v>0</v>
      </c>
      <c r="O30" s="130"/>
      <c r="P30" s="21"/>
      <c r="Q30" s="131">
        <f t="shared" si="2"/>
        <v>0</v>
      </c>
      <c r="R30" s="170">
        <f t="shared" si="3"/>
        <v>0</v>
      </c>
      <c r="S30" s="132">
        <f t="shared" si="4"/>
        <v>0</v>
      </c>
      <c r="T30" s="68">
        <f t="shared" si="5"/>
        <v>0</v>
      </c>
      <c r="U30" s="97"/>
      <c r="V30" s="69"/>
      <c r="W30" s="191" t="s">
        <v>128</v>
      </c>
    </row>
    <row r="31" spans="1:23" ht="15.75" customHeight="1">
      <c r="A31" s="8">
        <v>30</v>
      </c>
      <c r="B31" s="71">
        <f>HRÁČI!B28</f>
        <v>126</v>
      </c>
      <c r="C31" s="72" t="str">
        <f>HRÁČI!C28</f>
        <v>Dohnány</v>
      </c>
      <c r="D31" s="73" t="str">
        <f>HRÁČI!D28</f>
        <v>Roman</v>
      </c>
      <c r="E31" s="175"/>
      <c r="F31" s="128"/>
      <c r="G31" s="129"/>
      <c r="H31" s="168">
        <f t="shared" si="0"/>
        <v>0</v>
      </c>
      <c r="I31" s="130"/>
      <c r="J31" s="21"/>
      <c r="K31" s="175"/>
      <c r="L31" s="128"/>
      <c r="M31" s="129"/>
      <c r="N31" s="168">
        <f t="shared" si="1"/>
        <v>0</v>
      </c>
      <c r="O31" s="130"/>
      <c r="P31" s="21"/>
      <c r="Q31" s="131">
        <f t="shared" si="2"/>
        <v>0</v>
      </c>
      <c r="R31" s="170">
        <f t="shared" si="3"/>
        <v>0</v>
      </c>
      <c r="S31" s="132">
        <f t="shared" si="4"/>
        <v>0</v>
      </c>
      <c r="T31" s="68">
        <f t="shared" si="5"/>
        <v>0</v>
      </c>
      <c r="U31" s="97"/>
      <c r="V31" s="69"/>
      <c r="W31" s="191" t="s">
        <v>128</v>
      </c>
    </row>
    <row r="32" spans="1:23" ht="15.75" customHeight="1">
      <c r="A32" s="8">
        <v>3</v>
      </c>
      <c r="B32" s="71">
        <f>HRÁČI!B29</f>
        <v>127</v>
      </c>
      <c r="C32" s="72" t="str">
        <f>HRÁČI!C29</f>
        <v>Gavula</v>
      </c>
      <c r="D32" s="73" t="str">
        <f>HRÁČI!D29</f>
        <v>Gabriel</v>
      </c>
      <c r="E32" s="175">
        <v>3</v>
      </c>
      <c r="F32" s="128">
        <v>-0.7200000286102295</v>
      </c>
      <c r="G32" s="129">
        <v>44</v>
      </c>
      <c r="H32" s="168">
        <f t="shared" si="0"/>
        <v>-1.9500000476837158</v>
      </c>
      <c r="I32" s="130">
        <v>-2.6700000762939453</v>
      </c>
      <c r="J32" s="21">
        <v>9</v>
      </c>
      <c r="K32" s="175">
        <v>2</v>
      </c>
      <c r="L32" s="128">
        <v>17.239999771118164</v>
      </c>
      <c r="M32" s="129">
        <v>82</v>
      </c>
      <c r="N32" s="168">
        <f t="shared" si="1"/>
        <v>1.1000003814697266</v>
      </c>
      <c r="O32" s="130">
        <v>18.34000015258789</v>
      </c>
      <c r="P32" s="21">
        <v>15</v>
      </c>
      <c r="Q32" s="131">
        <f t="shared" si="2"/>
        <v>16.519999742507935</v>
      </c>
      <c r="R32" s="170">
        <f t="shared" si="3"/>
        <v>126</v>
      </c>
      <c r="S32" s="132">
        <f t="shared" si="4"/>
        <v>15.670000076293945</v>
      </c>
      <c r="T32" s="68">
        <f t="shared" si="5"/>
        <v>24</v>
      </c>
      <c r="U32" s="97">
        <v>1</v>
      </c>
      <c r="V32" s="69"/>
      <c r="W32" s="70">
        <f>T32+U32+V32</f>
        <v>25</v>
      </c>
    </row>
    <row r="33" spans="1:23" ht="15.75" customHeight="1">
      <c r="A33" s="8">
        <v>31</v>
      </c>
      <c r="B33" s="71">
        <f>HRÁČI!B30</f>
        <v>128</v>
      </c>
      <c r="C33" s="72" t="str">
        <f>HRÁČI!C30</f>
        <v>Alfoldy</v>
      </c>
      <c r="D33" s="73" t="str">
        <f>HRÁČI!D30</f>
        <v>František</v>
      </c>
      <c r="E33" s="175"/>
      <c r="F33" s="128"/>
      <c r="G33" s="129"/>
      <c r="H33" s="168">
        <f t="shared" si="0"/>
        <v>0</v>
      </c>
      <c r="I33" s="130"/>
      <c r="J33" s="21"/>
      <c r="K33" s="175"/>
      <c r="L33" s="128"/>
      <c r="M33" s="129"/>
      <c r="N33" s="168">
        <f t="shared" si="1"/>
        <v>0</v>
      </c>
      <c r="O33" s="130"/>
      <c r="P33" s="21"/>
      <c r="Q33" s="131">
        <f t="shared" si="2"/>
        <v>0</v>
      </c>
      <c r="R33" s="170">
        <f t="shared" si="3"/>
        <v>0</v>
      </c>
      <c r="S33" s="132">
        <f t="shared" si="4"/>
        <v>0</v>
      </c>
      <c r="T33" s="68">
        <f t="shared" si="5"/>
        <v>0</v>
      </c>
      <c r="U33" s="97"/>
      <c r="V33" s="69"/>
      <c r="W33" s="191" t="s">
        <v>128</v>
      </c>
    </row>
    <row r="34" spans="1:23" ht="15.75" customHeight="1">
      <c r="A34" s="8">
        <v>5</v>
      </c>
      <c r="B34" s="71">
        <f>HRÁČI!B31</f>
        <v>129</v>
      </c>
      <c r="C34" s="72" t="str">
        <f>HRÁČI!C31</f>
        <v>Serbin</v>
      </c>
      <c r="D34" s="73" t="str">
        <f>HRÁČI!D31</f>
        <v>Rastislav</v>
      </c>
      <c r="E34" s="175">
        <v>1</v>
      </c>
      <c r="F34" s="128">
        <v>-4.159999847412109</v>
      </c>
      <c r="G34" s="129">
        <v>238</v>
      </c>
      <c r="H34" s="168">
        <f t="shared" si="0"/>
        <v>33.20000076293945</v>
      </c>
      <c r="I34" s="130">
        <v>29.040000915527344</v>
      </c>
      <c r="J34" s="21">
        <v>15</v>
      </c>
      <c r="K34" s="175">
        <v>1</v>
      </c>
      <c r="L34" s="128">
        <v>-5.900000095367432</v>
      </c>
      <c r="M34" s="129">
        <v>34</v>
      </c>
      <c r="N34" s="168">
        <f t="shared" si="1"/>
        <v>0.3000001907348633</v>
      </c>
      <c r="O34" s="130">
        <v>-5.599999904632568</v>
      </c>
      <c r="P34" s="21">
        <v>7</v>
      </c>
      <c r="Q34" s="131">
        <f t="shared" si="2"/>
        <v>-10.059999942779541</v>
      </c>
      <c r="R34" s="170">
        <f t="shared" si="3"/>
        <v>272</v>
      </c>
      <c r="S34" s="132">
        <f t="shared" si="4"/>
        <v>23.440001010894775</v>
      </c>
      <c r="T34" s="68">
        <f t="shared" si="5"/>
        <v>22</v>
      </c>
      <c r="U34" s="97"/>
      <c r="V34" s="69"/>
      <c r="W34" s="70">
        <f>T34+U34+V34</f>
        <v>22</v>
      </c>
    </row>
    <row r="35" spans="1:23" ht="15.75" customHeight="1">
      <c r="A35" s="8">
        <v>14</v>
      </c>
      <c r="B35" s="71">
        <f>HRÁČI!B32</f>
        <v>130</v>
      </c>
      <c r="C35" s="72" t="str">
        <f>HRÁČI!C32</f>
        <v>Lahučký</v>
      </c>
      <c r="D35" s="73" t="str">
        <f>HRÁČI!D32</f>
        <v>Alojz</v>
      </c>
      <c r="E35" s="175">
        <v>4</v>
      </c>
      <c r="F35" s="128">
        <v>-5.320000171661377</v>
      </c>
      <c r="G35" s="129">
        <v>10</v>
      </c>
      <c r="H35" s="168">
        <f t="shared" si="0"/>
        <v>-8.249999523162842</v>
      </c>
      <c r="I35" s="130">
        <v>-13.569999694824219</v>
      </c>
      <c r="J35" s="21">
        <v>2</v>
      </c>
      <c r="K35" s="175">
        <v>4</v>
      </c>
      <c r="L35" s="128">
        <v>0.019999999552965164</v>
      </c>
      <c r="M35" s="129">
        <v>0</v>
      </c>
      <c r="N35" s="168">
        <f t="shared" si="1"/>
        <v>-8.900000113993883</v>
      </c>
      <c r="O35" s="130">
        <v>-8.880000114440918</v>
      </c>
      <c r="P35" s="21">
        <v>6</v>
      </c>
      <c r="Q35" s="131">
        <f t="shared" si="2"/>
        <v>-5.300000172108412</v>
      </c>
      <c r="R35" s="170">
        <f t="shared" si="3"/>
        <v>10</v>
      </c>
      <c r="S35" s="132">
        <f t="shared" si="4"/>
        <v>-22.449999809265137</v>
      </c>
      <c r="T35" s="68">
        <f t="shared" si="5"/>
        <v>8</v>
      </c>
      <c r="U35" s="97"/>
      <c r="V35" s="69"/>
      <c r="W35" s="70">
        <f>T35+U35+V35</f>
        <v>8</v>
      </c>
    </row>
    <row r="36" spans="1:23" ht="15.75" customHeight="1">
      <c r="A36" s="8">
        <v>12</v>
      </c>
      <c r="B36" s="71">
        <f>HRÁČI!B33</f>
        <v>131</v>
      </c>
      <c r="C36" s="72" t="str">
        <f>HRÁČI!C33</f>
        <v>Gregor</v>
      </c>
      <c r="D36" s="73" t="str">
        <f>HRÁČI!D33</f>
        <v>Vladimír</v>
      </c>
      <c r="E36" s="175">
        <v>3</v>
      </c>
      <c r="F36" s="128">
        <v>-6.980000019073486</v>
      </c>
      <c r="G36" s="129">
        <v>31</v>
      </c>
      <c r="H36" s="168">
        <f t="shared" si="0"/>
        <v>-4.549999713897705</v>
      </c>
      <c r="I36" s="130">
        <v>-11.529999732971191</v>
      </c>
      <c r="J36" s="21">
        <v>4</v>
      </c>
      <c r="K36" s="175">
        <v>4</v>
      </c>
      <c r="L36" s="128">
        <v>4.139999866485596</v>
      </c>
      <c r="M36" s="129">
        <v>30</v>
      </c>
      <c r="N36" s="168">
        <f t="shared" si="1"/>
        <v>-2.8999998569488525</v>
      </c>
      <c r="O36" s="130">
        <v>1.2400000095367432</v>
      </c>
      <c r="P36" s="21">
        <v>8</v>
      </c>
      <c r="Q36" s="131">
        <f t="shared" si="2"/>
        <v>-2.8400001525878906</v>
      </c>
      <c r="R36" s="170">
        <f t="shared" si="3"/>
        <v>61</v>
      </c>
      <c r="S36" s="132">
        <f t="shared" si="4"/>
        <v>-10.289999723434448</v>
      </c>
      <c r="T36" s="68">
        <f t="shared" si="5"/>
        <v>12</v>
      </c>
      <c r="U36" s="97"/>
      <c r="V36" s="69"/>
      <c r="W36" s="70">
        <f>T36+U36+V36</f>
        <v>12</v>
      </c>
    </row>
    <row r="37" spans="1:23" ht="15.75" customHeight="1">
      <c r="A37" s="8">
        <v>32</v>
      </c>
      <c r="B37" s="71">
        <f>HRÁČI!B34</f>
        <v>132</v>
      </c>
      <c r="C37" s="72">
        <f>HRÁČI!C34</f>
        <v>0</v>
      </c>
      <c r="D37" s="73">
        <f>HRÁČI!D34</f>
        <v>0</v>
      </c>
      <c r="E37" s="175"/>
      <c r="F37" s="128"/>
      <c r="G37" s="129"/>
      <c r="H37" s="168">
        <f t="shared" si="0"/>
        <v>0</v>
      </c>
      <c r="I37" s="130"/>
      <c r="J37" s="21"/>
      <c r="K37" s="175"/>
      <c r="L37" s="128"/>
      <c r="M37" s="129"/>
      <c r="N37" s="168">
        <f t="shared" si="1"/>
        <v>0</v>
      </c>
      <c r="O37" s="130"/>
      <c r="P37" s="21"/>
      <c r="Q37" s="131">
        <f t="shared" si="2"/>
        <v>0</v>
      </c>
      <c r="R37" s="170">
        <f t="shared" si="3"/>
        <v>0</v>
      </c>
      <c r="S37" s="132">
        <f t="shared" si="4"/>
        <v>0</v>
      </c>
      <c r="T37" s="68">
        <f t="shared" si="5"/>
        <v>0</v>
      </c>
      <c r="U37" s="97"/>
      <c r="V37" s="69"/>
      <c r="W37" s="191" t="s">
        <v>128</v>
      </c>
    </row>
    <row r="38" spans="1:23" ht="15.75" customHeight="1">
      <c r="A38" s="8">
        <v>33</v>
      </c>
      <c r="B38" s="71">
        <f>HRÁČI!B35</f>
        <v>133</v>
      </c>
      <c r="C38" s="72">
        <f>HRÁČI!C35</f>
        <v>0</v>
      </c>
      <c r="D38" s="73">
        <f>HRÁČI!D35</f>
        <v>0</v>
      </c>
      <c r="E38" s="175"/>
      <c r="F38" s="128"/>
      <c r="G38" s="129"/>
      <c r="H38" s="168">
        <f t="shared" si="0"/>
        <v>0</v>
      </c>
      <c r="I38" s="130"/>
      <c r="J38" s="21"/>
      <c r="K38" s="175"/>
      <c r="L38" s="128"/>
      <c r="M38" s="129"/>
      <c r="N38" s="168">
        <f t="shared" si="1"/>
        <v>0</v>
      </c>
      <c r="O38" s="130"/>
      <c r="P38" s="21"/>
      <c r="Q38" s="131">
        <f t="shared" si="2"/>
        <v>0</v>
      </c>
      <c r="R38" s="170">
        <f t="shared" si="3"/>
        <v>0</v>
      </c>
      <c r="S38" s="132">
        <f t="shared" si="4"/>
        <v>0</v>
      </c>
      <c r="T38" s="68">
        <f t="shared" si="5"/>
        <v>0</v>
      </c>
      <c r="U38" s="97"/>
      <c r="V38" s="69"/>
      <c r="W38" s="191" t="s">
        <v>128</v>
      </c>
    </row>
    <row r="39" spans="1:23" ht="15.75" customHeight="1">
      <c r="A39" s="8">
        <v>34</v>
      </c>
      <c r="B39" s="71">
        <f>HRÁČI!B36</f>
        <v>134</v>
      </c>
      <c r="C39" s="72">
        <f>HRÁČI!C36</f>
        <v>0</v>
      </c>
      <c r="D39" s="73">
        <f>HRÁČI!D36</f>
        <v>0</v>
      </c>
      <c r="E39" s="175"/>
      <c r="F39" s="128"/>
      <c r="G39" s="129"/>
      <c r="H39" s="168">
        <f t="shared" si="0"/>
        <v>0</v>
      </c>
      <c r="I39" s="130"/>
      <c r="J39" s="21"/>
      <c r="K39" s="175"/>
      <c r="L39" s="128"/>
      <c r="M39" s="129"/>
      <c r="N39" s="168">
        <f t="shared" si="1"/>
        <v>0</v>
      </c>
      <c r="O39" s="130"/>
      <c r="P39" s="21"/>
      <c r="Q39" s="131">
        <f t="shared" si="2"/>
        <v>0</v>
      </c>
      <c r="R39" s="170">
        <f t="shared" si="3"/>
        <v>0</v>
      </c>
      <c r="S39" s="132">
        <f t="shared" si="4"/>
        <v>0</v>
      </c>
      <c r="T39" s="68">
        <f t="shared" si="5"/>
        <v>0</v>
      </c>
      <c r="U39" s="97"/>
      <c r="V39" s="69"/>
      <c r="W39" s="191" t="s">
        <v>128</v>
      </c>
    </row>
    <row r="40" spans="1:23" ht="15.75" customHeight="1">
      <c r="A40" s="8">
        <v>35</v>
      </c>
      <c r="B40" s="71">
        <f>HRÁČI!B37</f>
        <v>135</v>
      </c>
      <c r="C40" s="72">
        <f>HRÁČI!C37</f>
        <v>0</v>
      </c>
      <c r="D40" s="73">
        <f>HRÁČI!D37</f>
        <v>0</v>
      </c>
      <c r="E40" s="175"/>
      <c r="F40" s="128"/>
      <c r="G40" s="129"/>
      <c r="H40" s="168">
        <f t="shared" si="0"/>
        <v>0</v>
      </c>
      <c r="I40" s="130"/>
      <c r="J40" s="21"/>
      <c r="K40" s="175"/>
      <c r="L40" s="128"/>
      <c r="M40" s="129"/>
      <c r="N40" s="168">
        <f t="shared" si="1"/>
        <v>0</v>
      </c>
      <c r="O40" s="130"/>
      <c r="P40" s="21"/>
      <c r="Q40" s="131">
        <f t="shared" si="2"/>
        <v>0</v>
      </c>
      <c r="R40" s="170">
        <f t="shared" si="3"/>
        <v>0</v>
      </c>
      <c r="S40" s="132">
        <f t="shared" si="4"/>
        <v>0</v>
      </c>
      <c r="T40" s="68">
        <f t="shared" si="5"/>
        <v>0</v>
      </c>
      <c r="U40" s="97"/>
      <c r="V40" s="69"/>
      <c r="W40" s="191" t="s">
        <v>128</v>
      </c>
    </row>
    <row r="41" spans="1:23" ht="22.5" customHeight="1">
      <c r="A41" s="1"/>
      <c r="C41" s="186" t="s">
        <v>123</v>
      </c>
      <c r="E41" s="187">
        <f>COUNTIF(E6:E40,"&gt;0")</f>
        <v>16</v>
      </c>
      <c r="F41" s="124"/>
      <c r="G41" s="7"/>
      <c r="H41" s="7">
        <f>SUM(H6:H40)</f>
        <v>1.3522803783416748E-06</v>
      </c>
      <c r="I41" s="7">
        <f>SUM(I6:I40)</f>
        <v>9.052455425262451E-07</v>
      </c>
      <c r="J41" s="7"/>
      <c r="K41" s="124"/>
      <c r="L41" s="124"/>
      <c r="M41" s="7"/>
      <c r="N41" s="7">
        <f>SUM(N6:N40)</f>
        <v>5.62518835067749E-07</v>
      </c>
      <c r="O41" s="7">
        <f>SUM(O6:O40)</f>
        <v>4.76837158203125E-07</v>
      </c>
      <c r="P41" s="7"/>
      <c r="Q41" s="7"/>
      <c r="R41" s="7"/>
      <c r="S41" s="7">
        <f>SUM(S6:S40)</f>
        <v>1.3820827007293701E-06</v>
      </c>
      <c r="T41" s="7"/>
      <c r="U41" s="7"/>
      <c r="V41" s="7"/>
      <c r="W41" s="7"/>
    </row>
    <row r="42" spans="1:27" ht="15.75">
      <c r="A42" s="201" t="s">
        <v>104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180"/>
      <c r="S42" s="181"/>
      <c r="T42" s="181"/>
      <c r="U42" s="181"/>
      <c r="V42" s="181"/>
      <c r="W42" s="181"/>
      <c r="X42" s="181"/>
      <c r="Y42" s="181"/>
      <c r="Z42" s="181"/>
      <c r="AA42" s="181"/>
    </row>
    <row r="43" spans="1:27" ht="15">
      <c r="A43" s="182" t="s">
        <v>20</v>
      </c>
      <c r="B43" s="203" t="s">
        <v>121</v>
      </c>
      <c r="C43" s="203"/>
      <c r="D43" s="204" t="s">
        <v>122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183"/>
      <c r="S43" s="181"/>
      <c r="T43" s="181"/>
      <c r="U43" s="181"/>
      <c r="V43" s="181"/>
      <c r="W43" s="181"/>
      <c r="X43" s="181"/>
      <c r="Y43" s="181"/>
      <c r="Z43" s="181"/>
      <c r="AA43" s="181"/>
    </row>
    <row r="44" spans="1:27" ht="15">
      <c r="A44" s="126"/>
      <c r="B44" s="206"/>
      <c r="C44" s="206"/>
      <c r="D44" s="207"/>
      <c r="E44" s="208"/>
      <c r="F44" s="208"/>
      <c r="G44" s="208"/>
      <c r="H44" s="208"/>
      <c r="I44" s="208"/>
      <c r="J44" s="209"/>
      <c r="K44" s="209"/>
      <c r="L44" s="209"/>
      <c r="M44" s="209"/>
      <c r="N44" s="209"/>
      <c r="O44" s="209"/>
      <c r="P44" s="209"/>
      <c r="Q44" s="209"/>
      <c r="R44" s="123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27" ht="15">
      <c r="A45" s="127"/>
      <c r="B45" s="184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7" ht="15">
      <c r="A46" s="126"/>
      <c r="B46" s="206"/>
      <c r="C46" s="206"/>
      <c r="D46" s="207"/>
      <c r="E46" s="208"/>
      <c r="F46" s="208"/>
      <c r="G46" s="208"/>
      <c r="H46" s="208"/>
      <c r="I46" s="208"/>
      <c r="J46" s="209"/>
      <c r="K46" s="209"/>
      <c r="L46" s="209"/>
      <c r="M46" s="209"/>
      <c r="N46" s="209"/>
      <c r="O46" s="209"/>
      <c r="P46" s="209"/>
      <c r="Q46" s="209"/>
      <c r="R46" s="123"/>
      <c r="S46" s="181"/>
      <c r="T46" s="181"/>
      <c r="U46" s="181"/>
      <c r="V46" s="181"/>
      <c r="W46" s="181"/>
      <c r="X46" s="181"/>
      <c r="Y46" s="181"/>
      <c r="Z46" s="181"/>
      <c r="AA46" s="181"/>
    </row>
    <row r="47" spans="1:27" ht="15">
      <c r="A47" s="127"/>
      <c r="B47" s="184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7" ht="15">
      <c r="A48" s="126"/>
      <c r="B48" s="206"/>
      <c r="C48" s="206"/>
      <c r="D48" s="207"/>
      <c r="E48" s="208"/>
      <c r="F48" s="208"/>
      <c r="G48" s="208"/>
      <c r="H48" s="208"/>
      <c r="I48" s="208"/>
      <c r="J48" s="209"/>
      <c r="K48" s="209"/>
      <c r="L48" s="209"/>
      <c r="M48" s="209"/>
      <c r="N48" s="209"/>
      <c r="O48" s="209"/>
      <c r="P48" s="209"/>
      <c r="Q48" s="209"/>
      <c r="R48" s="123"/>
      <c r="S48" s="181"/>
      <c r="T48" s="181"/>
      <c r="U48" s="181"/>
      <c r="V48" s="181"/>
      <c r="W48" s="181"/>
      <c r="X48" s="181"/>
      <c r="Y48" s="181"/>
      <c r="Z48" s="181"/>
      <c r="AA48" s="181"/>
    </row>
    <row r="49" spans="1:27" ht="15">
      <c r="A49" s="127"/>
      <c r="B49" s="184"/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1"/>
      <c r="T49" s="181"/>
      <c r="U49" s="181"/>
      <c r="V49" s="181"/>
      <c r="W49" s="181"/>
      <c r="X49" s="181"/>
      <c r="Y49" s="181"/>
      <c r="Z49" s="181"/>
      <c r="AA49" s="181"/>
    </row>
    <row r="50" spans="1:27" ht="15">
      <c r="A50" s="126"/>
      <c r="B50" s="206"/>
      <c r="C50" s="206"/>
      <c r="D50" s="207"/>
      <c r="E50" s="208"/>
      <c r="F50" s="208"/>
      <c r="G50" s="208"/>
      <c r="H50" s="208"/>
      <c r="I50" s="208"/>
      <c r="J50" s="209"/>
      <c r="K50" s="209"/>
      <c r="L50" s="209"/>
      <c r="M50" s="209"/>
      <c r="N50" s="209"/>
      <c r="O50" s="209"/>
      <c r="P50" s="209"/>
      <c r="Q50" s="209"/>
      <c r="R50" s="123"/>
      <c r="S50" s="181"/>
      <c r="T50" s="181"/>
      <c r="U50" s="181"/>
      <c r="V50" s="181"/>
      <c r="W50" s="181"/>
      <c r="X50" s="181"/>
      <c r="Y50" s="181"/>
      <c r="Z50" s="181"/>
      <c r="AA50" s="181"/>
    </row>
    <row r="51" spans="1:27" ht="15">
      <c r="A51" s="127"/>
      <c r="B51" s="184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ht="15">
      <c r="A52" s="126"/>
      <c r="B52" s="206"/>
      <c r="C52" s="206"/>
      <c r="D52" s="207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123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1:27" ht="15">
      <c r="A53" s="127"/>
      <c r="B53" s="184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1:27" ht="15">
      <c r="A54" s="126"/>
      <c r="B54" s="206"/>
      <c r="C54" s="206"/>
      <c r="D54" s="207"/>
      <c r="E54" s="208"/>
      <c r="F54" s="208"/>
      <c r="G54" s="208"/>
      <c r="H54" s="208"/>
      <c r="I54" s="208"/>
      <c r="J54" s="209"/>
      <c r="K54" s="209"/>
      <c r="L54" s="209"/>
      <c r="M54" s="209"/>
      <c r="N54" s="209"/>
      <c r="O54" s="209"/>
      <c r="P54" s="209"/>
      <c r="Q54" s="209"/>
      <c r="R54" s="123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27" ht="15">
      <c r="A55" s="127"/>
      <c r="B55" s="184"/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1"/>
      <c r="T55" s="181"/>
      <c r="U55" s="181"/>
      <c r="V55" s="181"/>
      <c r="W55" s="181"/>
      <c r="X55" s="181"/>
      <c r="Y55" s="181"/>
      <c r="Z55" s="181"/>
      <c r="AA55" s="181"/>
    </row>
    <row r="56" spans="1:27" ht="15">
      <c r="A56" s="126"/>
      <c r="B56" s="206"/>
      <c r="C56" s="206"/>
      <c r="D56" s="207"/>
      <c r="E56" s="208"/>
      <c r="F56" s="208"/>
      <c r="G56" s="208"/>
      <c r="H56" s="208"/>
      <c r="I56" s="208"/>
      <c r="J56" s="209"/>
      <c r="K56" s="209"/>
      <c r="L56" s="209"/>
      <c r="M56" s="209"/>
      <c r="N56" s="209"/>
      <c r="O56" s="209"/>
      <c r="P56" s="209"/>
      <c r="Q56" s="209"/>
      <c r="R56" s="123"/>
      <c r="S56" s="181"/>
      <c r="T56" s="181"/>
      <c r="U56" s="181"/>
      <c r="V56" s="181"/>
      <c r="W56" s="181"/>
      <c r="X56" s="181"/>
      <c r="Y56" s="181"/>
      <c r="Z56" s="181"/>
      <c r="AA56" s="181"/>
    </row>
    <row r="57" spans="1:27" ht="15">
      <c r="A57" s="127"/>
      <c r="B57" s="184"/>
      <c r="C57" s="184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1"/>
      <c r="T57" s="181"/>
      <c r="U57" s="181"/>
      <c r="V57" s="181"/>
      <c r="W57" s="181"/>
      <c r="X57" s="181"/>
      <c r="Y57" s="181"/>
      <c r="Z57" s="181"/>
      <c r="AA57" s="181"/>
    </row>
  </sheetData>
  <sheetProtection/>
  <mergeCells count="20">
    <mergeCell ref="G4:J4"/>
    <mergeCell ref="M4:P4"/>
    <mergeCell ref="Q4:T4"/>
    <mergeCell ref="A42:Q42"/>
    <mergeCell ref="B43:C43"/>
    <mergeCell ref="D43:Q43"/>
    <mergeCell ref="B44:C44"/>
    <mergeCell ref="D44:Q44"/>
    <mergeCell ref="B46:C46"/>
    <mergeCell ref="D46:Q46"/>
    <mergeCell ref="B54:C54"/>
    <mergeCell ref="D54:Q54"/>
    <mergeCell ref="B56:C56"/>
    <mergeCell ref="D56:Q56"/>
    <mergeCell ref="B48:C48"/>
    <mergeCell ref="D48:Q48"/>
    <mergeCell ref="B50:C50"/>
    <mergeCell ref="D50:Q50"/>
    <mergeCell ref="B52:C52"/>
    <mergeCell ref="D52:Q52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 Stanislav</dc:creator>
  <cp:keywords/>
  <dc:description/>
  <cp:lastModifiedBy>Roman Leskovský</cp:lastModifiedBy>
  <cp:lastPrinted>2010-01-29T12:08:15Z</cp:lastPrinted>
  <dcterms:created xsi:type="dcterms:W3CDTF">2005-09-06T23:52:06Z</dcterms:created>
  <dcterms:modified xsi:type="dcterms:W3CDTF">2010-12-13T10:11:39Z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